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uljan\Desktop\UDJELI PRORAČUNA U TRG.DR.I USTANOVAMA\UDJELI PRORAČUNA U TRG.DR.I USTANOVAMA\"/>
    </mc:Choice>
  </mc:AlternateContent>
  <bookViews>
    <workbookView xWindow="120" yWindow="135" windowWidth="19440" windowHeight="13620" activeTab="1" xr2:uid="{00000000-000D-0000-FFFF-FFFF00000000}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71027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E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<sst xmlns="http://schemas.openxmlformats.org/spreadsheetml/2006/main" count="19626" uniqueCount="13197">
  <si>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</si>
  <si>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</si>
  <si>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</si>
  <si>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</si>
  <si>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</si>
  <si>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</si>
  <si>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</si>
  <si>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</si>
  <si>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</si>
  <si>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</si>
  <si>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</si>
  <si>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</si>
  <si>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</si>
  <si>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</si>
  <si>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</si>
  <si>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</si>
  <si>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</si>
  <si>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</si>
  <si>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</si>
  <si>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</si>
  <si>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</si>
  <si>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</si>
  <si>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</si>
  <si>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</si>
  <si>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</si>
  <si>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</si>
  <si>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</si>
  <si>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</si>
  <si>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</si>
  <si>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</si>
  <si>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</si>
  <si>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</si>
  <si>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</si>
  <si>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</si>
  <si>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</si>
  <si>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</si>
  <si>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</si>
  <si>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</si>
  <si>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</si>
  <si>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</si>
  <si>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</si>
  <si>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</si>
  <si>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</si>
  <si>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</si>
  <si>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</si>
  <si>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</si>
  <si>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</si>
  <si>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</si>
  <si>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</si>
  <si>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</si>
  <si>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</si>
  <si>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</si>
  <si>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</si>
  <si>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</si>
  <si>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</si>
  <si>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</si>
  <si>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</si>
  <si>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</si>
  <si>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</si>
  <si>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</si>
  <si>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</si>
  <si>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</si>
  <si>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</si>
  <si>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</si>
  <si>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</si>
  <si>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</si>
  <si>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</si>
  <si>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</si>
  <si>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</si>
  <si>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</si>
  <si>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</si>
  <si>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</si>
  <si>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</si>
  <si>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</si>
  <si>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</si>
  <si>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</si>
  <si>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</si>
  <si>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</si>
  <si>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</si>
  <si>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</si>
  <si>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</si>
  <si>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</si>
  <si>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</si>
  <si>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</si>
  <si>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</si>
  <si>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</si>
  <si>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</si>
  <si>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</si>
  <si>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</si>
  <si>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</si>
  <si>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</si>
  <si>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</si>
  <si>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</si>
  <si>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</si>
  <si>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</si>
  <si>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</si>
  <si>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</si>
  <si>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</si>
  <si>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</si>
  <si>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</si>
  <si>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</si>
  <si>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</si>
  <si>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</si>
  <si>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</si>
  <si>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</si>
  <si>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</si>
  <si>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</si>
  <si>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</si>
  <si>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</si>
  <si>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</si>
  <si>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</si>
  <si>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</si>
  <si>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</si>
  <si>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</si>
  <si>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</si>
  <si>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</si>
  <si>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</si>
  <si>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</si>
  <si>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</si>
  <si>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</si>
  <si>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</si>
  <si>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</si>
  <si>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</si>
  <si>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</si>
  <si>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</si>
  <si>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</si>
  <si>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</si>
  <si>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</si>
  <si>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</si>
  <si>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</si>
  <si>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</si>
  <si>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</si>
  <si>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</si>
  <si>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</si>
  <si>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</si>
  <si>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</si>
  <si>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</si>
  <si>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</si>
  <si>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</si>
  <si>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</si>
  <si>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</si>
  <si>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</si>
  <si>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</si>
  <si>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</si>
  <si>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</si>
  <si>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</si>
  <si>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</si>
  <si>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</si>
  <si>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</si>
  <si>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</si>
  <si>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</si>
  <si>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</si>
  <si>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</si>
  <si>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</si>
  <si>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</si>
  <si>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</si>
  <si>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</si>
  <si>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</si>
  <si>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</si>
  <si>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</si>
  <si>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</si>
  <si>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</si>
  <si>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</si>
  <si>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</si>
  <si>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</si>
  <si>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</si>
  <si>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</si>
  <si>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</si>
  <si>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</si>
  <si>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</si>
  <si>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</si>
  <si>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</si>
  <si>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</si>
  <si>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</si>
  <si>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</si>
  <si>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</si>
  <si>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</si>
  <si>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</si>
  <si>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</si>
  <si>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</si>
  <si>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</si>
  <si>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</si>
  <si>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</si>
  <si>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</si>
  <si>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</si>
  <si>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</si>
  <si>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</si>
  <si>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</si>
  <si>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</si>
  <si>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</si>
  <si>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</si>
  <si>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</si>
  <si>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</si>
  <si>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</si>
  <si>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</si>
  <si>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</si>
  <si>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</si>
  <si>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</si>
  <si>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</si>
  <si>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</si>
  <si>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</si>
  <si>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</si>
  <si>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</si>
  <si>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</si>
  <si>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</si>
  <si>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</si>
  <si>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</si>
  <si>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</si>
  <si>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</si>
  <si>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</si>
  <si>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</si>
  <si>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</si>
  <si>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</si>
  <si>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</si>
  <si>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</si>
  <si>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</si>
  <si>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</si>
  <si>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</si>
  <si>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</si>
  <si>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</si>
  <si>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</si>
  <si>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</si>
  <si>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</si>
  <si>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</si>
  <si>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</si>
  <si>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</si>
  <si>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</si>
  <si>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</si>
  <si>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</si>
  <si>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</si>
  <si>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</si>
  <si>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</si>
  <si>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</si>
  <si>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</si>
  <si>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</si>
  <si>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</si>
  <si>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</si>
  <si>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</si>
  <si>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</si>
  <si>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</si>
  <si>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</si>
  <si>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</si>
  <si>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</si>
  <si>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</si>
  <si>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</si>
  <si>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</si>
  <si>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</si>
  <si>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</si>
  <si>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</si>
  <si>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</si>
  <si>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</si>
  <si>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</si>
  <si>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</si>
  <si>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</si>
  <si>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</si>
  <si>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</si>
  <si>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</si>
  <si>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</si>
  <si>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</si>
  <si>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</si>
  <si>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</si>
  <si>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</si>
  <si>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</si>
  <si>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</si>
  <si>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</si>
  <si>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</si>
  <si>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</si>
  <si>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</si>
  <si>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</si>
  <si>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</si>
  <si>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</si>
  <si>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</si>
  <si>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</si>
  <si>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</si>
  <si>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</si>
  <si>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</si>
  <si>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</si>
  <si>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</si>
  <si>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</si>
  <si>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</si>
  <si>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</si>
  <si>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</si>
  <si>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</si>
  <si>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</si>
  <si>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</si>
  <si>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</si>
  <si>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</si>
  <si>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</si>
  <si>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</si>
  <si>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</si>
  <si>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</si>
  <si>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</si>
  <si>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</si>
  <si>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</si>
  <si>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</si>
  <si>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</si>
  <si>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</si>
  <si>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</si>
  <si>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</si>
  <si>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</si>
  <si>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</si>
  <si>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</si>
  <si>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</si>
  <si>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</si>
  <si>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</si>
  <si>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</si>
  <si>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</si>
  <si>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</si>
  <si>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</si>
  <si>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</si>
  <si>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</si>
  <si>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</si>
  <si>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</si>
  <si>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</si>
  <si>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</si>
  <si>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</si>
  <si>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</si>
  <si>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</si>
  <si>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</si>
  <si>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</si>
  <si>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</si>
  <si>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</si>
  <si>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</si>
  <si>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</si>
  <si>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</si>
  <si>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</si>
  <si>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</si>
  <si>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</si>
  <si>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</si>
  <si>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</si>
  <si>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</si>
  <si>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</si>
  <si>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</si>
  <si>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</si>
  <si>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</si>
  <si>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</si>
  <si>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</si>
  <si>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</si>
  <si>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</si>
  <si>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</si>
  <si>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</si>
  <si>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</si>
  <si>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</si>
  <si>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</si>
  <si>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</si>
  <si>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</si>
  <si>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</si>
  <si>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</si>
  <si>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</si>
  <si>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</si>
  <si>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</si>
  <si>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</si>
  <si>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</si>
  <si>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</si>
  <si>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</si>
  <si>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</si>
  <si>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</si>
  <si>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</si>
  <si>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</si>
  <si>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</si>
  <si>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</si>
  <si>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</si>
  <si>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</si>
  <si>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</si>
  <si>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</si>
  <si>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</si>
  <si>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</si>
  <si>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</si>
  <si>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</si>
  <si>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</si>
  <si>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</si>
  <si>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</si>
  <si>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</si>
  <si>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</si>
  <si>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</si>
  <si>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</si>
  <si>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</si>
  <si>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</si>
  <si>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</si>
  <si>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</si>
  <si>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</si>
  <si>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</si>
  <si>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</si>
  <si>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</si>
  <si>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</si>
  <si>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</si>
  <si>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</si>
  <si>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</si>
  <si>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</si>
  <si>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</si>
  <si>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</si>
  <si>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</si>
  <si>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</si>
  <si>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</si>
  <si>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</si>
  <si>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</si>
  <si>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</si>
  <si>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</si>
  <si>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</si>
  <si>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</si>
  <si>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</si>
  <si>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</si>
  <si>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</si>
  <si>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</si>
  <si>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</si>
  <si>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</si>
  <si>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</si>
  <si>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</si>
  <si>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</si>
  <si>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</si>
  <si>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</si>
  <si>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</si>
  <si>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</si>
  <si>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</si>
  <si>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</si>
  <si>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</si>
  <si>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</si>
  <si>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</si>
  <si>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</si>
  <si>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</si>
  <si>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</si>
  <si>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</si>
  <si>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</si>
  <si>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</si>
  <si>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</si>
  <si>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</si>
  <si>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</si>
  <si>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</si>
  <si>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</si>
  <si>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</si>
  <si>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</si>
  <si>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</si>
  <si>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</si>
  <si>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</si>
  <si>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</si>
  <si>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</si>
  <si>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</si>
  <si>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</si>
  <si>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</si>
  <si>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</si>
  <si>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</si>
  <si>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</si>
  <si>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</si>
  <si>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</si>
  <si>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</si>
  <si>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</si>
  <si>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</si>
  <si>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</si>
  <si>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</si>
  <si>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</si>
  <si>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</si>
  <si>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</si>
  <si>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</si>
  <si>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</si>
  <si>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</si>
  <si>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</si>
  <si>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</si>
  <si>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</si>
  <si>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</si>
  <si>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</si>
  <si>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</si>
  <si>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</si>
  <si>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</si>
  <si>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</si>
  <si>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</si>
  <si>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</si>
  <si>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</si>
  <si>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</si>
  <si>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</si>
  <si>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</si>
  <si>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</si>
  <si>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</si>
  <si>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</si>
  <si>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</si>
  <si>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</si>
  <si>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</si>
  <si>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</si>
  <si>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</si>
  <si>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</si>
  <si>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</si>
  <si>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</si>
  <si>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</si>
  <si>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</si>
  <si>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</si>
  <si>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</si>
  <si>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</si>
  <si>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</si>
  <si>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</si>
  <si>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</si>
  <si>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</si>
  <si>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</si>
  <si>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</si>
  <si>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</si>
  <si>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</si>
  <si>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</si>
  <si>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</si>
  <si>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</si>
  <si>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</si>
  <si>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</si>
  <si>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</si>
  <si>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</si>
  <si>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</si>
  <si>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</si>
  <si>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</si>
  <si>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</si>
  <si>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</si>
  <si>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</si>
  <si>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</si>
  <si>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</si>
  <si>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</si>
  <si>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</si>
  <si>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</si>
  <si>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</si>
  <si>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</si>
  <si>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</si>
  <si>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</si>
  <si>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</si>
  <si>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</si>
  <si>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</si>
  <si>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</si>
  <si>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</si>
  <si>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</si>
  <si>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</si>
  <si>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</si>
  <si>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</si>
  <si>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</si>
  <si>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</si>
  <si>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</si>
  <si>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</si>
  <si>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</si>
  <si>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</si>
  <si>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</si>
  <si>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</si>
  <si>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</si>
  <si>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</si>
  <si>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</si>
  <si>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</si>
  <si>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</si>
  <si>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</si>
  <si>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</si>
  <si>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</si>
  <si>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</si>
  <si>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</si>
  <si>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</si>
  <si>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</si>
  <si>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</si>
  <si>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</si>
  <si>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</si>
  <si>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</si>
  <si>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</si>
  <si>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</si>
  <si>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</si>
  <si>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</si>
  <si>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</si>
  <si>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</si>
  <si>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</si>
  <si>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</si>
  <si>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</si>
  <si>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</si>
  <si>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</si>
  <si>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</si>
  <si>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</si>
  <si>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</si>
  <si>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</si>
  <si>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</si>
  <si>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</si>
  <si>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</si>
  <si>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</si>
  <si>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</si>
  <si>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</si>
  <si>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</si>
  <si>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</si>
  <si>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</si>
  <si>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</si>
  <si>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</si>
  <si>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</si>
  <si>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</si>
  <si>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</si>
  <si>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</si>
  <si>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</si>
  <si>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</si>
  <si>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</si>
  <si>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</si>
  <si>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</si>
  <si>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</si>
  <si>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</si>
  <si>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</si>
  <si>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</si>
  <si>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</si>
  <si>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</si>
  <si>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</si>
  <si>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</si>
  <si>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</si>
  <si>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</si>
  <si>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</si>
  <si>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</si>
  <si>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</si>
  <si>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</si>
  <si>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</si>
  <si>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</si>
  <si>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</si>
  <si>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</si>
  <si>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</si>
  <si>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</si>
  <si>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</si>
  <si>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</si>
  <si>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</si>
  <si>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</si>
  <si>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</si>
  <si>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</si>
  <si>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</si>
  <si>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</si>
  <si>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</si>
  <si>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</si>
  <si>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</si>
  <si>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</si>
  <si>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</si>
  <si>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</si>
  <si>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</si>
  <si>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</si>
  <si>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</si>
  <si>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</si>
  <si>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</si>
  <si>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</si>
  <si>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</si>
  <si>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</si>
  <si>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</si>
  <si>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</si>
  <si>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</si>
  <si>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</si>
  <si>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</si>
  <si>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</si>
  <si>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</si>
  <si>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</si>
  <si>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</si>
  <si>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</si>
  <si>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</si>
  <si>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</si>
  <si>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</si>
  <si>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</si>
  <si>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</si>
  <si>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</si>
  <si>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</si>
  <si>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</si>
  <si>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</si>
  <si>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</si>
  <si>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</si>
  <si>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</si>
  <si>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</si>
  <si>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</si>
  <si>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</si>
  <si>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</si>
  <si>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</si>
  <si>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</si>
  <si>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</si>
  <si>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</si>
  <si>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</si>
  <si>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</si>
  <si>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</si>
  <si>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</si>
  <si>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</si>
  <si>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</si>
  <si>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</si>
  <si>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</si>
  <si>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</si>
  <si>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</si>
  <si>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</si>
  <si>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</si>
  <si>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</si>
  <si>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</si>
  <si>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</si>
  <si>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</si>
  <si>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</si>
  <si>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</si>
  <si>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</si>
  <si>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</si>
  <si>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</si>
  <si>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</si>
  <si>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</si>
  <si>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</si>
  <si>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</si>
  <si>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</si>
  <si>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</si>
  <si>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</si>
  <si>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</si>
  <si>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</si>
  <si>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</si>
  <si>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</si>
  <si>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</si>
  <si>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</si>
  <si>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</si>
  <si>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</si>
  <si>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</si>
  <si>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</si>
  <si>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</si>
  <si>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</si>
  <si>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</si>
  <si>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</si>
  <si>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</si>
  <si>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</si>
  <si>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</si>
  <si>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</si>
  <si>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</si>
  <si>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</si>
  <si>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</si>
  <si>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</si>
  <si>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</si>
  <si>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</si>
  <si>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</si>
  <si>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</si>
  <si>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</si>
  <si>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</si>
  <si>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</si>
  <si>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</si>
  <si>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</si>
  <si>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</si>
  <si>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</si>
  <si>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</si>
  <si>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</si>
  <si>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</si>
  <si>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</si>
  <si>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</si>
  <si>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</si>
  <si>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</si>
  <si>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</si>
  <si>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</si>
  <si>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</si>
  <si>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</si>
  <si>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</si>
  <si>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</si>
  <si>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</si>
  <si>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</si>
  <si>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</si>
  <si>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</si>
  <si>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</si>
  <si>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</si>
  <si>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</si>
  <si>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</si>
  <si>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</si>
  <si>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</si>
  <si>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</si>
  <si>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</si>
  <si>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</si>
  <si>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</si>
  <si>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</si>
  <si>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</si>
  <si>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</si>
  <si>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</si>
  <si>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</si>
  <si>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</si>
  <si>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</si>
  <si>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</si>
  <si>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</si>
  <si>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</si>
  <si>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</si>
  <si>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</si>
  <si>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</si>
  <si>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</si>
  <si>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</si>
  <si>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</si>
  <si>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</si>
  <si>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</si>
  <si>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</si>
  <si>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</si>
  <si>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</si>
  <si>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</si>
  <si>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</si>
  <si>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</si>
  <si>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</si>
  <si>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</si>
  <si>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</si>
  <si>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</si>
  <si>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</si>
  <si>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</si>
  <si>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</si>
  <si>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</si>
  <si>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</si>
  <si>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</si>
  <si>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</si>
  <si>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</si>
  <si>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</si>
  <si>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</si>
  <si>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</si>
  <si>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</si>
  <si>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</si>
  <si>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</si>
  <si>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</si>
  <si>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</si>
  <si>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</si>
  <si>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</si>
  <si>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</si>
  <si>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</si>
  <si>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</si>
  <si>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</si>
  <si>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</si>
  <si>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</si>
  <si>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</si>
  <si>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</si>
  <si>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</si>
  <si>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</si>
  <si>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</si>
  <si>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</si>
  <si>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</si>
  <si>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</si>
  <si>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</si>
  <si>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</si>
  <si>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</si>
  <si>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</si>
  <si>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</si>
  <si>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</si>
  <si>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</si>
  <si>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</si>
  <si>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</si>
  <si>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</si>
  <si>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</si>
  <si>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</si>
  <si>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</si>
  <si>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</si>
  <si>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</si>
  <si>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</si>
  <si>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</si>
  <si>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</si>
  <si>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</si>
  <si>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</si>
  <si>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</si>
  <si>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</si>
  <si>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</si>
  <si>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</si>
  <si>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</si>
  <si>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</si>
  <si>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</si>
  <si>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</si>
  <si>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</si>
  <si>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</si>
  <si>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</si>
  <si>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</si>
  <si>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</si>
  <si>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</si>
  <si>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</si>
  <si>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</si>
  <si>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</si>
  <si>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</si>
  <si>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</si>
  <si>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</si>
  <si>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</si>
  <si>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</si>
  <si>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</si>
  <si>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</si>
  <si>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</si>
  <si>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</si>
  <si>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</si>
  <si>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</si>
  <si>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</si>
  <si>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</si>
  <si>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</si>
  <si>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</si>
  <si>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</si>
  <si>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</si>
  <si>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</si>
  <si>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</si>
  <si>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</si>
  <si>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</si>
  <si>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</si>
  <si>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</si>
  <si>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</si>
  <si>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</si>
  <si>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</si>
  <si>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</si>
  <si>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</si>
  <si>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</si>
  <si>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</si>
  <si>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</si>
  <si>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</si>
  <si>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</si>
  <si>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</si>
  <si>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</si>
  <si>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</si>
  <si>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</si>
  <si>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</si>
  <si>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</si>
  <si>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</si>
  <si>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</si>
  <si>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</si>
  <si>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</si>
  <si>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</si>
  <si>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</si>
  <si>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</si>
  <si>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</si>
  <si>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</si>
  <si>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</si>
  <si>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</si>
  <si>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</si>
  <si>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</si>
  <si>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</si>
  <si>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</si>
  <si>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</si>
  <si>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</si>
  <si>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</si>
  <si>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</si>
  <si>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</si>
  <si>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</si>
  <si>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</si>
  <si>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</si>
  <si>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</si>
  <si>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</si>
  <si>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</si>
  <si>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</si>
  <si>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</si>
  <si>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</si>
  <si>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</si>
  <si>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</si>
  <si>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</si>
  <si>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</si>
  <si>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</si>
  <si>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</si>
  <si>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</si>
  <si>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</si>
  <si>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</si>
  <si>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</si>
  <si>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</si>
  <si>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</si>
  <si>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</si>
  <si>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</si>
  <si>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</si>
  <si>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</si>
  <si>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</si>
  <si>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</si>
  <si>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</si>
  <si>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</si>
  <si>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</si>
  <si>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</si>
  <si>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</si>
  <si>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</si>
  <si>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</si>
  <si>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</si>
  <si>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</si>
  <si>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</si>
  <si>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</si>
  <si>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</si>
  <si>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</si>
  <si>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</si>
  <si>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</si>
  <si>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</si>
  <si>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</si>
  <si>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</si>
  <si>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</si>
  <si>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</si>
  <si>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</si>
  <si>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</si>
  <si>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</si>
  <si>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</si>
  <si>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</si>
  <si>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</si>
  <si>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</si>
  <si>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</si>
  <si>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</si>
  <si>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</si>
  <si>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</si>
  <si>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</si>
  <si>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</si>
  <si>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</si>
  <si>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</si>
  <si>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</si>
  <si>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</si>
  <si>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</si>
  <si>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</si>
  <si>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</si>
  <si>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</si>
  <si>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</si>
  <si>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</si>
  <si>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</si>
  <si>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</si>
  <si>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</si>
  <si>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</si>
  <si>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</si>
  <si>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</si>
  <si>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</si>
  <si>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</si>
  <si>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</si>
  <si>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</si>
  <si>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</si>
  <si>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</si>
  <si>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</si>
  <si>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</si>
  <si>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</si>
  <si>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</si>
  <si>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</si>
  <si>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</si>
  <si>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</si>
  <si>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</si>
  <si>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</si>
  <si>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</si>
  <si>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</si>
  <si>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</si>
  <si>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</si>
  <si>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</si>
  <si>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</si>
  <si>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</si>
  <si>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</si>
  <si>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</si>
  <si>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</si>
  <si>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</si>
  <si>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</si>
  <si>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</si>
  <si>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</si>
  <si>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</si>
  <si>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</si>
  <si>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</si>
  <si>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</si>
  <si>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</si>
  <si>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</si>
  <si>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</si>
  <si>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</si>
  <si>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</si>
  <si>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</si>
  <si>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</si>
  <si>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</si>
  <si>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</si>
  <si>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</si>
  <si>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</si>
  <si>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</si>
  <si>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</si>
  <si>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</si>
  <si>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</si>
  <si>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</si>
  <si>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</si>
  <si>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</si>
  <si>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</si>
  <si>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</si>
  <si>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</si>
  <si>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</si>
  <si>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</si>
  <si>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</si>
  <si>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</si>
  <si>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</si>
  <si>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</si>
  <si>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</si>
  <si>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</si>
  <si>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</si>
  <si>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</si>
  <si>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</si>
  <si>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</si>
  <si>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</si>
  <si>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</si>
  <si>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</si>
  <si>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</si>
  <si>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</si>
  <si>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</si>
  <si>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</si>
  <si>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</si>
  <si>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</si>
  <si>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</si>
  <si>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</si>
  <si>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</si>
  <si>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</si>
  <si>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</si>
  <si>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</si>
  <si>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</si>
  <si>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</si>
  <si>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</si>
  <si>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</si>
  <si>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</si>
  <si>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</si>
  <si>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</si>
  <si>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</si>
  <si>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</si>
  <si>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</si>
  <si>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</si>
  <si>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</si>
  <si>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</si>
  <si>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</si>
  <si>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</si>
  <si>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</si>
  <si>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</si>
  <si>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</si>
  <si>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</si>
  <si>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</si>
  <si>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</si>
  <si>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</si>
  <si>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</si>
  <si>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</si>
  <si>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</si>
  <si>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</si>
  <si>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</si>
  <si>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</si>
  <si>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</si>
  <si>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</si>
  <si>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</si>
  <si>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</si>
  <si>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</si>
  <si>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</si>
  <si>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</si>
  <si>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</si>
  <si>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</si>
  <si>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</si>
  <si>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</si>
  <si>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</si>
  <si>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</si>
  <si>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</si>
  <si>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</si>
  <si>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</si>
  <si>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</si>
  <si>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</si>
  <si>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</si>
  <si>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</si>
  <si>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</si>
  <si>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</si>
  <si>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</si>
  <si>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</si>
  <si>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</si>
  <si>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</si>
  <si>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</si>
  <si>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</si>
  <si>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</si>
  <si>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</si>
  <si>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</si>
  <si>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</si>
  <si>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</si>
  <si>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</si>
  <si>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</si>
  <si>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</si>
  <si>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</si>
  <si>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</si>
  <si>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</si>
  <si>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</si>
  <si>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</si>
  <si>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</si>
  <si>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</si>
  <si>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</si>
  <si>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</si>
  <si>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</si>
  <si>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</si>
  <si>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</si>
  <si>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</si>
  <si>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</si>
  <si>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</si>
  <si>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</si>
  <si>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</si>
  <si>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</si>
  <si>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</si>
  <si>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</si>
  <si>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</si>
  <si>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</si>
  <si>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</si>
  <si>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</si>
  <si>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</si>
  <si>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</si>
  <si>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</si>
  <si>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</si>
  <si>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</si>
  <si>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</si>
  <si>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</si>
  <si>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</si>
  <si>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</si>
  <si>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</si>
  <si>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</si>
  <si>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</si>
  <si>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</si>
  <si>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</si>
  <si>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</si>
  <si>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</si>
  <si>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</si>
  <si>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</si>
  <si>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</si>
  <si>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</si>
  <si>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</si>
  <si>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</si>
  <si>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</si>
  <si>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</si>
  <si>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</si>
  <si>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</si>
  <si>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</si>
  <si>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</si>
  <si>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</si>
  <si>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</si>
  <si>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</si>
  <si>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</si>
  <si>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</si>
  <si>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</si>
  <si>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</si>
  <si>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</si>
  <si>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</si>
  <si>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</si>
  <si>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</si>
  <si>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</si>
  <si>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</si>
  <si>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</si>
  <si>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</si>
  <si>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</si>
  <si>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</si>
  <si>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</si>
  <si>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</si>
  <si>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</si>
  <si>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</si>
  <si>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</si>
  <si>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</si>
  <si>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</si>
  <si>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</si>
  <si>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</si>
  <si>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</si>
  <si>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</si>
  <si>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</si>
  <si>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</si>
  <si>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</si>
  <si>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</si>
  <si>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</si>
  <si>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</si>
  <si>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</si>
  <si>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</si>
  <si>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</si>
  <si>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</si>
  <si>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</si>
  <si>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</si>
  <si>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</si>
  <si>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</si>
  <si>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</si>
  <si>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</si>
  <si>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</si>
  <si>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</si>
  <si>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</si>
  <si>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</si>
  <si>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</si>
  <si>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</si>
  <si>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</si>
  <si>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</si>
  <si>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</si>
  <si>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</si>
  <si>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</si>
  <si>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</si>
  <si>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</si>
  <si>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</si>
  <si>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</si>
  <si>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</si>
  <si>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</si>
  <si>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</si>
  <si>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</si>
  <si>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</si>
  <si>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</si>
  <si>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</si>
  <si>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</si>
  <si>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</si>
  <si>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</si>
  <si>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</si>
  <si>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</si>
  <si>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</si>
  <si>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</si>
  <si>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</si>
  <si>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</si>
  <si>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</si>
  <si>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</si>
  <si>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</si>
  <si>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</si>
  <si>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</si>
  <si>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</si>
  <si>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</si>
  <si>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</si>
  <si>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</si>
  <si>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</si>
  <si>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</si>
  <si>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</si>
  <si>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</si>
  <si>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</si>
  <si>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</si>
  <si>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</si>
  <si>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</si>
  <si>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</si>
  <si>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</si>
  <si>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</si>
  <si>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</si>
  <si>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</si>
  <si>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</si>
  <si>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</si>
  <si>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</si>
  <si>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</si>
  <si>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</si>
  <si>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</si>
  <si>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</si>
  <si>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</si>
  <si>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</si>
  <si>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</si>
  <si>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</si>
  <si>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</si>
  <si>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</si>
  <si>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</si>
  <si>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</si>
  <si>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</si>
  <si>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</si>
  <si>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</si>
  <si>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</si>
  <si>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</si>
  <si>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</si>
  <si>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</si>
  <si>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</si>
  <si>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</si>
  <si>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</si>
  <si>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</si>
  <si>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</si>
  <si>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</si>
  <si>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</si>
  <si>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</si>
  <si>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</si>
  <si>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</si>
  <si>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</si>
  <si>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</si>
  <si>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</si>
  <si>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</si>
  <si>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</si>
  <si>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</si>
  <si>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</si>
  <si>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</si>
  <si>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</si>
  <si>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</si>
  <si>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</si>
  <si>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</si>
  <si>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</si>
  <si>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</si>
  <si>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</si>
  <si>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</si>
  <si>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</si>
  <si>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</si>
  <si>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</si>
  <si>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</si>
  <si>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</si>
  <si>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</si>
  <si>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</si>
  <si>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</si>
  <si>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</si>
  <si>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</si>
  <si>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</si>
  <si>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</si>
  <si>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</si>
  <si>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</si>
  <si>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</si>
  <si>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</si>
  <si>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</si>
  <si>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</si>
  <si>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</si>
  <si>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</si>
  <si>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</si>
  <si>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</si>
  <si>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</si>
  <si>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</si>
  <si>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</si>
  <si>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</si>
  <si>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</si>
  <si>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</si>
  <si>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</si>
  <si>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</si>
  <si>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</si>
  <si>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</si>
  <si>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</si>
  <si>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</si>
  <si>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</si>
  <si>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</si>
  <si>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</si>
  <si>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</si>
  <si>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</si>
  <si>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</si>
  <si>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</si>
  <si>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</si>
  <si>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</si>
  <si>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</si>
  <si>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</si>
  <si>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</si>
  <si>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</si>
  <si>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</si>
  <si>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</si>
  <si>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</si>
  <si>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</si>
  <si>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</si>
  <si>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</si>
  <si>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</si>
  <si>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</si>
  <si>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</si>
  <si>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</si>
  <si>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</si>
  <si>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</si>
  <si>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</si>
  <si>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</si>
  <si>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</si>
  <si>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</si>
  <si>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</si>
  <si>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</si>
  <si>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</si>
  <si>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</si>
  <si>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</si>
  <si>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</si>
  <si>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</si>
  <si>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</si>
  <si>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</si>
  <si>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</si>
  <si>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</si>
  <si>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</si>
  <si>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</si>
  <si>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</si>
  <si>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</si>
  <si>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</si>
  <si>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</si>
  <si>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</si>
  <si>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</si>
  <si>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</si>
  <si>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</si>
  <si>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</si>
  <si>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</si>
  <si>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</si>
  <si>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</si>
  <si>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</si>
  <si>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</si>
  <si>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</si>
  <si>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</si>
  <si>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</si>
  <si>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</si>
  <si>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</si>
  <si>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</si>
  <si>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</si>
  <si>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</si>
  <si>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</si>
  <si>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</si>
  <si>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</si>
  <si>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</si>
  <si>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</si>
  <si>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</si>
  <si>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</si>
  <si>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</si>
  <si>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</si>
  <si>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</si>
  <si>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</si>
  <si>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</si>
  <si>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</si>
  <si>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</si>
  <si>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</si>
  <si>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</si>
  <si>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</si>
  <si>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</si>
  <si>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</si>
  <si>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</si>
  <si>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</si>
  <si>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</si>
  <si>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</si>
  <si>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</si>
  <si>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</si>
  <si>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</si>
  <si>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</si>
  <si>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</si>
  <si>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</si>
  <si>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</si>
  <si>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</si>
  <si>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</si>
  <si>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</si>
  <si>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</si>
  <si>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</si>
  <si>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</si>
  <si>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</si>
  <si>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</si>
  <si>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</si>
  <si>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</si>
  <si>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</si>
  <si>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</si>
  <si>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</si>
  <si>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</si>
  <si>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</si>
  <si>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</si>
  <si>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</si>
  <si>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</si>
  <si>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</si>
  <si>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</si>
  <si>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</si>
  <si>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</si>
  <si>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</si>
  <si>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</si>
  <si>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</si>
  <si>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</si>
  <si>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</si>
  <si>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</si>
  <si>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</si>
  <si>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</si>
  <si>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</si>
  <si>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</si>
  <si>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</si>
  <si>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</si>
  <si>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</si>
  <si>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</si>
  <si>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</si>
  <si>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</si>
  <si>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</si>
  <si>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</si>
  <si>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</si>
  <si>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</si>
  <si>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</si>
  <si>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</si>
  <si>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</si>
  <si>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</si>
  <si>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</si>
  <si>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</si>
  <si>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</si>
  <si>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</si>
  <si>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</si>
  <si>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</si>
  <si>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</si>
  <si>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</si>
  <si>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</si>
  <si>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</si>
  <si>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</si>
  <si>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</si>
  <si>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</si>
  <si>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</si>
  <si>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</si>
  <si>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</si>
  <si>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</si>
  <si>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</si>
  <si>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</si>
  <si>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</si>
  <si>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</si>
  <si>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</si>
  <si>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</si>
  <si>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</si>
  <si>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</si>
  <si>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</si>
  <si>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</si>
  <si>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</si>
  <si>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</si>
  <si>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</si>
  <si>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</si>
  <si>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</si>
  <si>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</si>
  <si>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</si>
  <si>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</si>
  <si>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</si>
  <si>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</si>
  <si>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</si>
  <si>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</si>
  <si>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</si>
  <si>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</si>
  <si>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</si>
  <si>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</si>
  <si>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</si>
  <si>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</si>
  <si>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</si>
  <si>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</si>
  <si>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</si>
  <si>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</si>
  <si>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</si>
  <si>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</si>
  <si>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</si>
  <si>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</si>
  <si>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</si>
  <si>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</si>
  <si>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</si>
  <si>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</si>
  <si>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</si>
  <si>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</si>
  <si>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</si>
  <si>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</si>
  <si>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</si>
  <si>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</si>
  <si>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</si>
  <si>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</si>
  <si>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</si>
  <si>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</si>
  <si>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</si>
  <si>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</si>
  <si>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</si>
  <si>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</si>
  <si>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</si>
  <si>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</si>
  <si>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</si>
  <si>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</si>
  <si>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</si>
  <si>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</si>
  <si>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</si>
  <si>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</si>
  <si>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</si>
  <si>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</si>
  <si>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</si>
  <si>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</si>
  <si>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</si>
  <si>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</si>
  <si>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</si>
  <si>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</si>
  <si>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</si>
  <si>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</si>
  <si>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</si>
  <si>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</si>
  <si>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</si>
  <si>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</si>
  <si>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</si>
  <si>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</si>
  <si>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</si>
  <si>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</si>
  <si>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</si>
  <si>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</si>
  <si>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</si>
  <si>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</si>
  <si>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</si>
  <si>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</si>
  <si>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</si>
  <si>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</si>
  <si>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</si>
  <si>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</si>
  <si>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</si>
  <si>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</si>
  <si>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</si>
  <si>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</si>
  <si>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</si>
  <si>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</si>
  <si>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</si>
  <si>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</si>
  <si>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</si>
  <si>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</si>
  <si>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</si>
  <si>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</si>
  <si>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</si>
  <si>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</si>
  <si>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</si>
  <si>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</si>
  <si>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</si>
  <si>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</si>
  <si>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</si>
  <si>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</si>
  <si>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</si>
  <si>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</si>
  <si>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</si>
  <si>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</si>
  <si>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</si>
  <si>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</si>
  <si>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</si>
  <si>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</si>
  <si>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</si>
  <si>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</si>
  <si>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</si>
  <si>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</si>
  <si>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</si>
  <si>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</si>
  <si>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</si>
  <si>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</si>
  <si>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</si>
  <si>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</si>
  <si>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</si>
  <si>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</si>
  <si>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</si>
  <si>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</si>
  <si>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</si>
  <si>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</si>
  <si>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</si>
  <si>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</si>
  <si>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</si>
  <si>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</si>
  <si>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</si>
  <si>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</si>
  <si>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</si>
  <si>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</si>
  <si>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</si>
  <si>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</si>
  <si>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</si>
  <si>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</si>
  <si>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</si>
  <si>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</si>
  <si>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</si>
  <si>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</si>
  <si>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</si>
  <si>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</si>
  <si>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</si>
  <si>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</si>
  <si>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</si>
  <si>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</si>
  <si>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</si>
  <si>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</si>
  <si>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</si>
  <si>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</si>
  <si>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</si>
  <si>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</si>
  <si>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</si>
  <si>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</si>
  <si>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</si>
  <si>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</si>
  <si>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</si>
  <si>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</si>
  <si>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</si>
  <si>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</si>
  <si>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</si>
  <si>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</si>
  <si>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</si>
  <si>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</si>
  <si>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</si>
  <si>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</si>
  <si>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</si>
  <si>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</si>
  <si>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</si>
  <si>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</si>
  <si>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</si>
  <si>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</si>
  <si>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</si>
  <si>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</si>
  <si>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</si>
  <si>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</si>
  <si>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</si>
  <si>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</si>
  <si>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</si>
  <si>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</si>
  <si>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</si>
  <si>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</si>
  <si>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</si>
  <si>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</si>
  <si>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</si>
  <si>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</si>
  <si>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</si>
  <si>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</si>
  <si>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</si>
  <si>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</si>
  <si>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</si>
  <si>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</si>
  <si>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</si>
  <si>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</si>
  <si>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</si>
  <si>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</si>
  <si>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</si>
  <si>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</si>
  <si>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</si>
  <si>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</si>
  <si>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</si>
  <si>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</si>
  <si>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</si>
  <si>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</si>
  <si>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</si>
  <si>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</si>
  <si>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</si>
  <si>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</si>
  <si>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</si>
  <si>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</si>
  <si>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</si>
  <si>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</si>
  <si>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</si>
  <si>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</si>
  <si>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</si>
  <si>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</si>
  <si>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</si>
  <si>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</si>
  <si>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</si>
  <si>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</si>
  <si>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</si>
  <si>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</si>
  <si>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</si>
  <si>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</si>
  <si>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</si>
  <si>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</si>
  <si>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</si>
  <si>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</si>
  <si>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</si>
  <si>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</si>
  <si>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</si>
  <si>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</si>
  <si>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</si>
  <si>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</si>
  <si>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</si>
  <si>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</si>
  <si>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</si>
  <si>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</si>
  <si>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</si>
  <si>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</si>
  <si>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</si>
  <si>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</si>
  <si>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</si>
  <si>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</si>
  <si>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</si>
  <si>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</si>
  <si>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</si>
  <si>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</si>
  <si>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</si>
  <si>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</si>
  <si>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</si>
  <si>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</si>
  <si>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</si>
  <si>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</si>
  <si>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</si>
  <si>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</si>
  <si>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</si>
  <si>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</si>
  <si>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</si>
  <si>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</si>
  <si>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</si>
  <si>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</si>
  <si>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</si>
  <si>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</si>
  <si>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</si>
  <si>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</si>
  <si>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</si>
  <si>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</si>
  <si>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</si>
  <si>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</si>
  <si>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</si>
  <si>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</si>
  <si>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</si>
  <si>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</si>
  <si>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</si>
  <si>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</si>
  <si>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</si>
  <si>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</si>
  <si>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</si>
  <si>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</si>
  <si>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</si>
  <si>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</si>
  <si>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</si>
  <si>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</si>
  <si>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</si>
  <si>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</si>
  <si>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</si>
  <si>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</si>
  <si>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</si>
  <si>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</si>
  <si>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</si>
  <si>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</si>
  <si>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</si>
  <si>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</si>
  <si>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</si>
  <si>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</si>
  <si>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</si>
  <si>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</si>
  <si>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</si>
  <si>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</si>
  <si>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</si>
  <si>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</si>
  <si>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</si>
  <si>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</si>
  <si>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</si>
  <si>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</si>
  <si>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</si>
  <si>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</si>
  <si>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</si>
  <si>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</si>
  <si>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</si>
  <si>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</si>
  <si>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</si>
  <si>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</si>
  <si>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</si>
  <si>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</si>
  <si>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</si>
  <si>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</si>
  <si>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</si>
  <si>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</si>
  <si>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</si>
  <si>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</si>
  <si>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</si>
  <si>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</si>
  <si>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</si>
  <si>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</si>
  <si>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</si>
  <si>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</si>
  <si>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</si>
  <si>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</si>
  <si>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</si>
  <si>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</si>
  <si>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</si>
  <si>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</si>
  <si>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</si>
  <si>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</si>
  <si>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</si>
  <si>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</si>
  <si>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</si>
  <si>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</si>
  <si>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</si>
  <si>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</si>
  <si>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</si>
  <si>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</si>
  <si>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</si>
  <si>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</si>
  <si>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</si>
  <si>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</si>
  <si>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</si>
  <si>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</si>
  <si>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</si>
  <si>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</si>
  <si>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</si>
  <si>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</si>
  <si>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</si>
  <si>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</si>
  <si>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</si>
  <si>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</si>
  <si>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</si>
  <si>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</si>
  <si>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</si>
  <si>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</si>
  <si>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</si>
  <si>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</si>
  <si>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</si>
  <si>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</si>
  <si>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</si>
  <si>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</si>
  <si>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</si>
  <si>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</si>
  <si>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</si>
  <si>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</si>
  <si>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</si>
  <si>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</si>
  <si>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</si>
  <si>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</si>
  <si>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</si>
  <si>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</si>
  <si>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</si>
  <si>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</si>
  <si>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</si>
  <si>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</si>
  <si>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</si>
  <si>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</si>
  <si>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</si>
  <si>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</si>
  <si>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</si>
  <si>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</si>
  <si>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</si>
  <si>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</si>
  <si>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</si>
  <si>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</si>
  <si>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</si>
  <si>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</si>
  <si>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</si>
  <si>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</si>
  <si>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</si>
  <si>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</si>
  <si>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</si>
  <si>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</si>
  <si>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</si>
  <si>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</si>
  <si>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</si>
  <si>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</si>
  <si>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</si>
  <si>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</si>
  <si>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</si>
  <si>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</si>
  <si>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</si>
  <si>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</si>
  <si>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</si>
  <si>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</si>
  <si>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</si>
  <si>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</si>
  <si>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</si>
  <si>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</si>
  <si>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</si>
  <si>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</si>
  <si>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</si>
  <si>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</si>
  <si>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</si>
  <si>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</si>
  <si>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</si>
  <si>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</si>
  <si>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</si>
  <si>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</si>
  <si>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</si>
  <si>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</si>
  <si>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</si>
  <si>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</si>
  <si>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</si>
  <si>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</si>
  <si>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</si>
  <si>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</si>
  <si>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</si>
  <si>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</si>
  <si>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</si>
  <si>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</si>
  <si>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</si>
  <si>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</si>
  <si>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</si>
  <si>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</si>
  <si>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</si>
  <si>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</si>
  <si>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</si>
  <si>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</si>
  <si>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</si>
  <si>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</si>
  <si>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</si>
  <si>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</si>
  <si>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</si>
  <si>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</si>
  <si>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</si>
  <si>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</si>
  <si>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</si>
  <si>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</si>
  <si>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</si>
  <si>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</si>
  <si>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</si>
  <si>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</si>
  <si>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</si>
  <si>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</si>
  <si>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</si>
  <si>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</si>
  <si>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</si>
  <si>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</si>
  <si>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</si>
  <si>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</si>
  <si>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</si>
  <si>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</si>
  <si>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</si>
  <si>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</si>
  <si>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</si>
  <si>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</si>
  <si>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</si>
  <si>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</si>
  <si>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</si>
  <si>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</si>
  <si>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</si>
  <si>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</si>
  <si>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</si>
  <si>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</si>
  <si>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</si>
  <si>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</si>
  <si>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</si>
  <si>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</si>
  <si>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</si>
  <si>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</si>
  <si>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</si>
  <si>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</si>
  <si>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</si>
  <si>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</si>
  <si>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</si>
  <si>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</si>
  <si>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</si>
  <si>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</si>
  <si>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</si>
  <si>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</si>
  <si>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</si>
  <si>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</si>
  <si>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</si>
  <si>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</si>
  <si>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</si>
  <si>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</si>
  <si>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</si>
  <si>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</si>
  <si>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</si>
  <si>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</si>
  <si>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</si>
  <si>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</si>
  <si>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</si>
  <si>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</si>
  <si>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</si>
  <si>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</si>
  <si>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</si>
  <si>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</si>
  <si>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</si>
  <si>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</si>
  <si>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</si>
  <si>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</si>
  <si>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</si>
  <si>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</si>
  <si>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</si>
  <si>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</si>
  <si>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</si>
  <si>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</si>
  <si>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</si>
  <si>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</si>
  <si>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</si>
  <si>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</si>
  <si>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</si>
  <si>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</si>
  <si>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</si>
  <si>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</si>
  <si>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</si>
  <si>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</si>
  <si>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</si>
  <si>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</si>
  <si>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</si>
  <si>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</si>
  <si>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</si>
  <si>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</si>
  <si>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</si>
  <si>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</si>
  <si>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</si>
  <si>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</si>
  <si>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</si>
  <si>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</si>
  <si>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</si>
  <si>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</si>
  <si>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</si>
  <si>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</si>
  <si>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</si>
  <si>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</si>
  <si>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</si>
  <si>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</si>
  <si>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</si>
  <si>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</si>
  <si>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</si>
  <si>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</si>
  <si>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</si>
  <si>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</si>
  <si>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</si>
  <si>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</si>
  <si>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</si>
  <si>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</si>
  <si>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</si>
  <si>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</si>
  <si>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</si>
  <si>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</si>
  <si>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</si>
  <si>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</si>
  <si>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</si>
  <si>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</si>
  <si>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</si>
  <si>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</si>
  <si>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</si>
  <si>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</si>
  <si>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</si>
  <si>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</si>
  <si>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</si>
  <si>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</si>
  <si>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</si>
  <si>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</si>
  <si>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</si>
  <si>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</si>
  <si>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</si>
  <si>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</si>
  <si>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</si>
  <si>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</si>
  <si>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</si>
  <si>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</si>
  <si>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</si>
  <si>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</si>
  <si>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</si>
  <si>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</si>
  <si>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</si>
  <si>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</si>
  <si>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</si>
  <si>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</si>
  <si>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</si>
  <si>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</si>
  <si>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</si>
  <si>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</si>
  <si>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</si>
  <si>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</si>
  <si>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</si>
  <si>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</si>
  <si>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</si>
  <si>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</si>
  <si>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</si>
  <si>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</si>
  <si>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</si>
  <si>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</si>
  <si>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</si>
  <si>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</si>
  <si>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</si>
  <si>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</si>
  <si>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</si>
  <si>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</si>
  <si>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</si>
  <si>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</si>
  <si>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</si>
  <si>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</si>
  <si>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</si>
  <si>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</si>
  <si>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</si>
  <si>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</si>
  <si>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</si>
  <si>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</si>
  <si>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</si>
  <si>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</si>
  <si>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</si>
  <si>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</si>
  <si>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</si>
  <si>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</si>
  <si>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</si>
  <si>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</si>
  <si>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</si>
  <si>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</si>
  <si>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</si>
  <si>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</si>
  <si>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</si>
  <si>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</si>
  <si>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</si>
  <si>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</si>
  <si>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</si>
  <si>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</si>
  <si>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</si>
  <si>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</si>
  <si>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</si>
  <si>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</si>
  <si>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</si>
  <si>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</si>
  <si>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</si>
  <si>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</si>
  <si>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</si>
  <si>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</si>
  <si>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</si>
  <si>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</si>
  <si>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</si>
  <si>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</si>
  <si>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</si>
  <si>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</si>
  <si>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</si>
  <si>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</si>
  <si>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</si>
  <si>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</si>
  <si>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</si>
  <si>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</si>
  <si>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</si>
  <si>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</si>
  <si>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</si>
  <si>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</si>
  <si>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</si>
  <si>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</si>
  <si>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</si>
  <si>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</si>
  <si>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</si>
  <si>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</si>
  <si>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</si>
  <si>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</si>
  <si>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</si>
  <si>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</si>
  <si>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</si>
  <si>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</si>
  <si>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</si>
  <si>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</si>
  <si>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</si>
  <si>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</si>
  <si>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</si>
  <si>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</si>
  <si>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</si>
  <si>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</si>
  <si>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</si>
  <si>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</si>
  <si>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</si>
  <si>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</si>
  <si>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</si>
  <si>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</si>
  <si>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</si>
  <si>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</si>
  <si>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</si>
  <si>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</si>
  <si>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</si>
  <si>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</si>
  <si>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</si>
  <si>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</si>
  <si>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</si>
  <si>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</si>
  <si>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</si>
  <si>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</si>
  <si>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</si>
  <si>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</si>
  <si>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</si>
  <si>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</si>
  <si>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</si>
  <si>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</si>
  <si>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</si>
  <si>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</si>
  <si>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</si>
  <si>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</si>
  <si>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</si>
  <si>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</si>
  <si>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</si>
  <si>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</si>
  <si>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</si>
  <si>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</si>
  <si>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</si>
  <si>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</si>
  <si>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</si>
  <si>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</si>
  <si>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</si>
  <si>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</si>
  <si>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</si>
  <si>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</si>
  <si>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</si>
  <si>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</si>
  <si>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</si>
  <si>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</si>
  <si>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</si>
  <si>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</si>
  <si>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</si>
  <si>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</si>
  <si>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</si>
  <si>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</si>
  <si>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</si>
  <si>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</si>
  <si>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</si>
  <si>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</si>
  <si>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</si>
  <si>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</si>
  <si>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</si>
  <si>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</si>
  <si>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</si>
  <si>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</si>
  <si>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</si>
  <si>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</si>
  <si>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</si>
  <si>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</si>
  <si>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</si>
  <si>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</si>
  <si>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</si>
  <si>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</si>
  <si>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</si>
  <si>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</si>
  <si>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</si>
  <si>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</si>
  <si>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</si>
  <si>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</si>
  <si>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</si>
  <si>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</si>
  <si>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</si>
  <si>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</si>
  <si>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</si>
  <si>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</si>
  <si>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</si>
  <si>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</si>
  <si>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</si>
  <si>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</si>
  <si>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</si>
  <si>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</si>
  <si>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</si>
  <si>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</si>
  <si>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</si>
  <si>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</si>
  <si>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</si>
  <si>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</si>
  <si>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</si>
  <si>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</si>
  <si>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</si>
  <si>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</si>
  <si>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</si>
  <si>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</si>
  <si>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</si>
  <si>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</si>
  <si>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</si>
  <si>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</si>
  <si>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</si>
  <si>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</si>
  <si>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</si>
  <si>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</si>
  <si>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</si>
  <si>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</si>
  <si>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</si>
  <si>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</si>
  <si>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</si>
  <si>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</si>
  <si>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</si>
  <si>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</si>
  <si>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</si>
  <si>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</si>
  <si>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</si>
  <si>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</si>
  <si>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</si>
  <si>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</si>
  <si>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</si>
  <si>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</si>
  <si>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</si>
  <si>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</si>
  <si>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</si>
  <si>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</si>
  <si>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</si>
  <si>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</si>
  <si>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</si>
  <si>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</si>
  <si>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</si>
  <si>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</si>
  <si>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</si>
  <si>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</si>
  <si>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</si>
  <si>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</si>
  <si>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</si>
  <si>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</si>
  <si>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</si>
  <si>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</si>
  <si>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</si>
  <si>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</si>
  <si>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</si>
  <si>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</si>
  <si>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</si>
  <si>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</si>
  <si>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</si>
  <si>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</si>
  <si>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</si>
  <si>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</si>
  <si>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</si>
  <si>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</si>
  <si>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</si>
  <si>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</si>
  <si>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</si>
  <si>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</si>
  <si>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</si>
  <si>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</si>
  <si>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</si>
  <si>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</si>
  <si>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</si>
  <si>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</si>
  <si>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</si>
  <si>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</si>
  <si>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</si>
  <si>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</si>
  <si>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</si>
  <si>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</si>
  <si>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</si>
  <si>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</si>
  <si>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</si>
  <si>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</si>
  <si>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</si>
  <si>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</si>
  <si>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</si>
  <si>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</si>
  <si>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</si>
  <si>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</si>
  <si>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</si>
  <si>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</si>
  <si>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</si>
  <si>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</si>
  <si>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</si>
  <si>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</si>
  <si>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</si>
  <si>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</si>
  <si>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</si>
  <si>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</si>
  <si>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</si>
  <si>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</si>
  <si>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</si>
  <si>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</si>
  <si>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</si>
  <si>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</si>
  <si>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</si>
  <si>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</si>
  <si>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</si>
  <si>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</si>
  <si>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</si>
  <si>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</si>
  <si>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</si>
  <si>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</si>
  <si>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</si>
  <si>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</si>
  <si>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</si>
  <si>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</si>
  <si>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</si>
  <si>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</si>
  <si>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</si>
  <si>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</si>
  <si>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</si>
  <si>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</si>
  <si>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</si>
  <si>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</si>
  <si>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</si>
  <si>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</si>
  <si>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</si>
  <si>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</si>
  <si>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</si>
  <si>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</si>
  <si>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</si>
  <si>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</si>
  <si>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</si>
  <si>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</si>
  <si>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</si>
  <si>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</si>
  <si>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</si>
  <si>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</si>
  <si>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</si>
  <si>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</si>
  <si>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</si>
  <si>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</si>
  <si>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</si>
  <si>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</si>
  <si>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</si>
  <si>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</si>
  <si>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</si>
  <si>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</si>
  <si>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</si>
  <si>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</si>
  <si>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</si>
  <si>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</si>
  <si>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</si>
  <si>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</si>
  <si>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</si>
  <si>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</si>
  <si>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</si>
  <si>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</si>
  <si>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</si>
  <si>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</si>
  <si>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</si>
  <si>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</si>
  <si>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</si>
  <si>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</si>
  <si>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</si>
  <si>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</si>
  <si>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</si>
  <si>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</si>
  <si>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</si>
  <si>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</si>
  <si>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</si>
  <si>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</si>
  <si>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</si>
  <si>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</si>
  <si>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</si>
  <si>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</si>
  <si>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</si>
  <si>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</si>
  <si>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</si>
  <si>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</si>
  <si>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</si>
  <si>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</si>
  <si>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</si>
  <si>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</si>
  <si>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</si>
  <si>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</si>
  <si>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</si>
  <si>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</si>
  <si>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</si>
  <si>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</si>
  <si>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</si>
  <si>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</si>
  <si>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</si>
  <si>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</si>
  <si>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</si>
  <si>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</si>
  <si>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</si>
  <si>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</si>
  <si>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</si>
  <si>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</si>
  <si>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</si>
  <si>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</si>
  <si>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</si>
  <si>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</si>
  <si>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</si>
  <si>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</si>
  <si>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</si>
  <si>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</si>
  <si>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</si>
  <si>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</si>
  <si>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</si>
  <si>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</si>
  <si>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</si>
  <si>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</si>
  <si>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</si>
  <si>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</si>
  <si>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</si>
  <si>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</si>
  <si>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</si>
  <si>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</si>
  <si>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</si>
  <si>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</si>
  <si>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</si>
  <si>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</si>
  <si>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</si>
  <si>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</si>
  <si>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</si>
  <si>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</si>
  <si>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</si>
  <si>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</si>
  <si>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</si>
  <si>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</si>
  <si>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</si>
  <si>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</si>
  <si>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</si>
  <si>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</si>
  <si>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</si>
  <si>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</si>
  <si>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</si>
  <si>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</si>
  <si>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</si>
  <si>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</si>
  <si>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</si>
  <si>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</si>
  <si>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</si>
  <si>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</si>
  <si>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</si>
  <si>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</si>
  <si>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</si>
  <si>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</si>
  <si>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</si>
  <si>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</si>
  <si>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</si>
  <si>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</si>
  <si>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</si>
  <si>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</si>
  <si>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</si>
  <si>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</si>
  <si>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</si>
  <si>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</si>
  <si>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</si>
  <si>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</si>
  <si>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</si>
  <si>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</si>
  <si>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</si>
  <si>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</si>
  <si>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</si>
  <si>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</si>
  <si>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</si>
  <si>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</si>
  <si>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</si>
  <si>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</si>
  <si>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</si>
  <si>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</si>
  <si>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</si>
  <si>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</si>
  <si>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</si>
  <si>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</si>
  <si>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</si>
  <si>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</si>
  <si>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</si>
  <si>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</si>
  <si>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</si>
  <si>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</si>
  <si>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</si>
  <si>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</si>
  <si>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</si>
  <si>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</si>
  <si>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</si>
  <si>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</si>
  <si>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</si>
  <si>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</si>
  <si>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</si>
  <si>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</si>
  <si>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</si>
  <si>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</si>
  <si>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</si>
  <si>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</si>
  <si>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</si>
  <si>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</si>
  <si>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</si>
  <si>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</si>
  <si>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</si>
  <si>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</si>
  <si>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</si>
  <si>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</si>
  <si>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</si>
  <si>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</si>
  <si>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</si>
  <si>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</si>
  <si>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</si>
  <si>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</si>
  <si>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</si>
  <si>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</si>
  <si>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</si>
  <si>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</si>
  <si>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</si>
  <si>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</si>
  <si>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</si>
  <si>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</si>
  <si>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</si>
  <si>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</si>
  <si>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</si>
  <si>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</si>
  <si>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</si>
  <si>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</si>
  <si>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</si>
  <si>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</si>
  <si>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</si>
  <si>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</si>
  <si>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</si>
  <si>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</si>
  <si>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</si>
  <si>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</si>
  <si>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</si>
  <si>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</si>
  <si>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</si>
  <si>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</si>
  <si>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</si>
  <si>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</si>
  <si>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</si>
  <si>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</si>
  <si>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</si>
  <si>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</si>
  <si>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</si>
  <si>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</si>
  <si>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</si>
  <si>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</si>
  <si>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</si>
  <si>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</si>
  <si>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</si>
  <si>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</si>
  <si>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</si>
  <si>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</si>
  <si>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</si>
  <si>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</si>
  <si>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</si>
  <si>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</si>
  <si>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</si>
  <si>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</si>
  <si>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</si>
  <si>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</si>
  <si>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</si>
  <si>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</si>
  <si>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</si>
  <si>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</si>
  <si>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</si>
  <si>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</si>
  <si>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</si>
  <si>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</si>
  <si>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</si>
  <si>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</si>
  <si>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</si>
  <si>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</si>
  <si>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</si>
  <si>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</si>
  <si>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</si>
  <si>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</si>
  <si>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</si>
  <si>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</si>
  <si>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</si>
  <si>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</si>
  <si>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</si>
  <si>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</si>
  <si>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</si>
  <si>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</si>
  <si>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</si>
  <si>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</si>
  <si>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</si>
  <si>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</si>
  <si>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</si>
  <si>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</si>
  <si>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</si>
  <si>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</si>
  <si>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</si>
  <si>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</si>
  <si>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</si>
  <si>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</si>
  <si>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</si>
  <si>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</si>
  <si>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</si>
  <si>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</si>
  <si>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</si>
  <si>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</si>
  <si>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</si>
  <si>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</si>
  <si>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</si>
  <si>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</si>
  <si>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</si>
  <si>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</si>
  <si>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</si>
  <si>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</si>
  <si>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</si>
  <si>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</si>
  <si>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</si>
  <si>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</si>
  <si>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</si>
  <si>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</si>
  <si>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</si>
  <si>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</si>
  <si>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</si>
  <si>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</si>
  <si>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</si>
  <si>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</si>
  <si>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</si>
  <si>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</si>
  <si>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</si>
  <si>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</si>
  <si>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</si>
  <si>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</si>
  <si>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</si>
  <si>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</si>
  <si>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</si>
  <si>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</si>
  <si>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</si>
  <si>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</si>
  <si>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</si>
  <si>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</si>
  <si>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</si>
  <si>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</si>
  <si>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</si>
  <si>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</si>
  <si>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</si>
  <si>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</si>
  <si>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</si>
  <si>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</si>
  <si>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</si>
  <si>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</si>
  <si>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</si>
  <si>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</si>
  <si>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</si>
  <si>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</si>
  <si>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</si>
  <si>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</si>
  <si>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</si>
  <si>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</si>
  <si>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</si>
  <si>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</si>
  <si>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</si>
  <si>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</si>
  <si>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</si>
  <si>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</si>
  <si>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</si>
  <si>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</si>
  <si>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</si>
  <si>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</si>
  <si>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</si>
  <si>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</si>
  <si>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</si>
  <si>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</si>
  <si>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</si>
  <si>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</si>
  <si>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</si>
  <si>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</si>
  <si>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</si>
  <si>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</si>
  <si>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</si>
  <si>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</si>
  <si>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</si>
  <si>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</si>
  <si>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</si>
  <si>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</si>
  <si>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</si>
  <si>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</si>
  <si>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</si>
  <si>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</si>
  <si>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</si>
  <si>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</si>
  <si>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</si>
  <si>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</si>
  <si>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</si>
  <si>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</si>
  <si>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</si>
  <si>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</si>
  <si>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</si>
  <si>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</si>
  <si>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</si>
  <si>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</si>
  <si>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</si>
  <si>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</si>
  <si>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</si>
  <si>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</si>
  <si>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</si>
  <si>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</si>
  <si>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</si>
  <si>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</si>
  <si>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</si>
  <si>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</si>
  <si>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</si>
  <si>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</si>
  <si>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</si>
  <si>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</si>
  <si>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</si>
  <si>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</si>
  <si>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</si>
  <si>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</si>
  <si>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</si>
  <si>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</si>
  <si>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</si>
  <si>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</si>
  <si>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</si>
  <si>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</si>
  <si>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</si>
  <si>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</si>
  <si>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</si>
  <si>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</si>
  <si>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</si>
  <si>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</si>
  <si>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</si>
  <si>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</si>
  <si>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</si>
  <si>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</si>
  <si>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</si>
  <si>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</si>
  <si>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</si>
  <si>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</si>
  <si>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</si>
  <si>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</si>
  <si>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</si>
  <si>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</si>
  <si>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</si>
  <si>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</si>
  <si>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</si>
  <si>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</si>
  <si>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</si>
  <si>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</si>
  <si>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</si>
  <si>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</si>
  <si>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</si>
  <si>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</si>
  <si>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</si>
  <si>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</si>
  <si>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</si>
  <si>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</si>
  <si>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</si>
  <si>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</si>
  <si>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</si>
  <si>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</si>
  <si>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</si>
  <si>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</si>
  <si>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</si>
  <si>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</si>
  <si>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</si>
  <si>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</si>
  <si>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</si>
  <si>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</si>
  <si>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</si>
  <si>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</si>
  <si>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</si>
  <si>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</si>
  <si>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</si>
  <si>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</si>
  <si>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</si>
  <si>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</si>
  <si>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</si>
  <si>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</si>
  <si>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</si>
  <si>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</si>
  <si>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</si>
  <si>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</si>
  <si>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</si>
  <si>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</si>
  <si>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</si>
  <si>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</si>
  <si>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</si>
  <si>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</si>
  <si>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</si>
  <si>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</si>
  <si>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</si>
  <si>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</si>
  <si>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</si>
  <si>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</si>
  <si>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</si>
  <si>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</si>
  <si>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</si>
  <si>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</si>
  <si>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</si>
  <si>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</si>
  <si>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</si>
  <si>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</si>
  <si>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</si>
  <si>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</si>
  <si>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</si>
  <si>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</si>
  <si>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</si>
  <si>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</si>
  <si>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</si>
  <si>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</si>
  <si>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</si>
  <si>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</si>
  <si>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</si>
  <si>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</si>
  <si>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</si>
  <si>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</si>
  <si>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</si>
  <si>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</si>
  <si>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</si>
  <si>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</si>
  <si>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</si>
  <si>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</si>
  <si>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</si>
  <si>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</si>
  <si>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</si>
  <si>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</si>
  <si>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</si>
  <si>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</si>
  <si>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</si>
  <si>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</si>
  <si>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</si>
  <si>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</si>
  <si>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</si>
  <si>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</si>
  <si>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</si>
  <si>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</si>
  <si>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</si>
  <si>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</si>
  <si>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</si>
  <si>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</si>
  <si>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</si>
  <si>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</si>
  <si>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</si>
  <si>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</si>
  <si>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</si>
  <si>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</si>
  <si>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</si>
  <si>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</si>
  <si>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</si>
  <si>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</si>
  <si>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</si>
  <si>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</si>
  <si>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</si>
  <si>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</si>
  <si>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</si>
  <si>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</si>
  <si>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</si>
  <si>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</si>
  <si>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</si>
  <si>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</si>
  <si>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</si>
  <si>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</si>
  <si>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</si>
  <si>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</si>
  <si>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</si>
  <si>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</si>
  <si>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</si>
  <si>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</si>
  <si>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</si>
  <si>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</si>
  <si>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</si>
  <si>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</si>
  <si>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</si>
  <si>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</si>
  <si>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</si>
  <si>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</si>
  <si>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</si>
  <si>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</si>
  <si>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</si>
  <si>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</si>
  <si>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</si>
  <si>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</si>
  <si>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</si>
  <si>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</si>
  <si>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</si>
  <si>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</si>
  <si>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</si>
  <si>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</si>
  <si>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</si>
  <si>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</si>
  <si>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</si>
  <si>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</si>
  <si>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</si>
  <si>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</si>
  <si>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</si>
  <si>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</si>
  <si>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</si>
  <si>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</si>
  <si>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</si>
  <si>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</si>
  <si>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</si>
  <si>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</si>
  <si>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</si>
  <si>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</si>
  <si>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</si>
  <si>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</si>
  <si>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</si>
  <si>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</si>
  <si>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</si>
  <si>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</si>
  <si>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</si>
  <si>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</si>
  <si>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</si>
  <si>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</si>
  <si>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</si>
  <si>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</si>
  <si>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</si>
  <si>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</si>
  <si>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</si>
  <si>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</si>
  <si>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</si>
  <si>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</si>
  <si>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</si>
  <si>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</si>
  <si>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</si>
  <si>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</si>
  <si>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</si>
  <si>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</si>
  <si>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</si>
  <si>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</si>
  <si>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</si>
  <si>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</si>
  <si>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</si>
  <si>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</si>
  <si>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</si>
  <si>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</si>
  <si>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</si>
  <si>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</si>
  <si>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</si>
  <si>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</si>
  <si>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</si>
  <si>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</si>
  <si>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</si>
  <si>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</si>
  <si>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</si>
  <si>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</si>
  <si>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</si>
  <si>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</si>
  <si>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</si>
  <si>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</si>
  <si>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</si>
  <si>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</si>
  <si>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</si>
  <si>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</si>
  <si>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</si>
  <si>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</si>
  <si>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</si>
  <si>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</si>
  <si>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</si>
  <si>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</si>
  <si>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</si>
  <si>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</si>
  <si>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</si>
  <si>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</si>
  <si>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</si>
  <si>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</si>
  <si>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</si>
  <si>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</si>
  <si>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</si>
  <si>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</si>
  <si>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</si>
  <si>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</si>
  <si>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</si>
  <si>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</si>
  <si>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</si>
  <si>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</si>
  <si>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</si>
  <si>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</si>
  <si>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</si>
  <si>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</si>
  <si>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</si>
  <si>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</si>
  <si>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</si>
  <si>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</si>
  <si>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</si>
  <si>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</si>
  <si>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</si>
  <si>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</si>
  <si>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</si>
  <si>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</si>
  <si>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</si>
  <si>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</si>
  <si>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</si>
  <si>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</si>
  <si>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</si>
  <si>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</si>
  <si>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</si>
  <si>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</si>
  <si>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</si>
  <si>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</si>
  <si>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</si>
  <si>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</si>
  <si>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</si>
  <si>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</si>
  <si>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</si>
  <si>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</si>
  <si>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</si>
  <si>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</si>
  <si>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</si>
  <si>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</si>
  <si>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</si>
  <si>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</si>
  <si>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</si>
  <si>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</si>
  <si>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</si>
  <si>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</si>
  <si>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</si>
  <si>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</si>
  <si>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</si>
  <si>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</si>
  <si>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</si>
  <si>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</si>
  <si>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</si>
  <si>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</si>
  <si>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</si>
  <si>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</si>
  <si>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</si>
  <si>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</si>
  <si>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</si>
  <si>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</si>
  <si>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</si>
  <si>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</si>
  <si>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</si>
  <si>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</si>
  <si>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</si>
  <si>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</si>
  <si>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</si>
  <si>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</si>
  <si>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</si>
  <si>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</si>
  <si>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</si>
  <si>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</si>
  <si>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</si>
  <si>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</si>
  <si>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</si>
  <si>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</si>
  <si>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</si>
  <si>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</si>
  <si>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</si>
  <si>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</si>
  <si>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</si>
  <si>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</si>
  <si>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</si>
  <si>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</si>
  <si>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</si>
  <si>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</si>
  <si>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</si>
  <si>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</si>
  <si>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</si>
  <si>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</si>
  <si>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</si>
  <si>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</si>
  <si>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</si>
  <si>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</si>
  <si>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</si>
  <si>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</si>
  <si>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</si>
  <si>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</si>
  <si>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</si>
  <si>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</si>
  <si>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</si>
  <si>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</si>
  <si>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</si>
  <si>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</si>
  <si>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</si>
  <si>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</si>
  <si>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</si>
  <si>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</si>
  <si>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</si>
  <si>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</si>
  <si>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</si>
  <si>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</si>
  <si>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</si>
  <si>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</si>
  <si>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</si>
  <si>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</si>
  <si>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</si>
  <si>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</si>
  <si>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</si>
  <si>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</si>
  <si>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</si>
  <si>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</si>
  <si>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</si>
  <si>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</si>
  <si>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</si>
  <si>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</si>
  <si>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</si>
  <si>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</si>
  <si>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</si>
  <si>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</si>
  <si>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</si>
  <si>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</si>
  <si>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</si>
  <si>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</si>
  <si>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</si>
  <si>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</si>
  <si>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</si>
  <si>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</si>
  <si>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</si>
  <si>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</si>
  <si>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</si>
  <si>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</si>
  <si>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</si>
  <si>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</si>
  <si>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</si>
  <si>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</si>
  <si>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</si>
  <si>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</si>
  <si>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</si>
  <si>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</si>
  <si>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</si>
  <si>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</si>
  <si>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</si>
  <si>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</si>
  <si>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</si>
  <si>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</si>
  <si>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</si>
  <si>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</si>
  <si>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</si>
  <si>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</si>
  <si>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</si>
  <si>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</si>
  <si>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</si>
  <si>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</si>
  <si>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</si>
  <si>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</si>
  <si>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</si>
  <si>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</si>
  <si>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</si>
  <si>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</si>
  <si>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</si>
  <si>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</si>
  <si>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</si>
  <si>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</si>
  <si>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</si>
  <si>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</si>
  <si>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</si>
  <si>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</si>
  <si>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</si>
  <si>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</si>
  <si>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</si>
  <si>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</si>
  <si>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</si>
  <si>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</si>
  <si>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</si>
  <si>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</si>
  <si>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</si>
  <si>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</si>
  <si>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</si>
  <si>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</si>
  <si>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</si>
  <si>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</si>
  <si>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</si>
  <si>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</si>
  <si>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</si>
  <si>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</si>
  <si>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</si>
  <si>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</si>
  <si>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</si>
  <si>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</si>
  <si>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</si>
  <si>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</si>
  <si>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</si>
  <si>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</si>
  <si>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</si>
  <si>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</si>
  <si>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</si>
  <si>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</si>
  <si>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</si>
  <si>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</si>
  <si>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</si>
  <si>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</si>
  <si>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</si>
  <si>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</si>
  <si>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</si>
  <si>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</si>
  <si>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</si>
  <si>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</si>
  <si>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</si>
  <si>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</si>
  <si>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</si>
  <si>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</si>
  <si>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</si>
  <si>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</si>
  <si>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</si>
  <si>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</si>
  <si>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</si>
  <si>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</si>
  <si>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</si>
  <si>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</si>
  <si>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</si>
  <si>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</si>
  <si>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</si>
  <si>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</si>
  <si>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</si>
  <si>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</si>
  <si>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</si>
  <si>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</si>
  <si>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</si>
  <si>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</si>
  <si>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</si>
  <si>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</si>
  <si>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</si>
  <si>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</si>
  <si>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</si>
  <si>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</si>
  <si>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</si>
  <si>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</si>
  <si>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</si>
  <si>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</si>
  <si>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</si>
  <si>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</si>
  <si>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</si>
  <si>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</si>
  <si>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</si>
  <si>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</si>
  <si>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</si>
  <si>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</si>
  <si>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</si>
  <si>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</si>
  <si>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</si>
  <si>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</si>
  <si>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</si>
  <si>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</si>
  <si>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</si>
  <si>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</si>
  <si>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</si>
  <si>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</si>
  <si>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</si>
  <si>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</si>
  <si>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</si>
  <si>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</si>
  <si>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</si>
  <si>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</si>
  <si>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</si>
  <si>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</si>
  <si>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</si>
  <si>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</si>
  <si>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</si>
  <si>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</si>
  <si>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</si>
  <si>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</si>
  <si>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</si>
  <si>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</si>
  <si>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</si>
  <si>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</si>
  <si>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</si>
  <si>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</si>
  <si>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</si>
  <si>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</si>
  <si>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</si>
  <si>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</si>
  <si>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</si>
  <si>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</si>
  <si>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</si>
  <si>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</si>
  <si>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</si>
  <si>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</si>
  <si>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</si>
  <si>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</si>
  <si>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</si>
  <si>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</si>
  <si>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</si>
  <si>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</si>
  <si>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</si>
  <si>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</si>
  <si>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</si>
  <si>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</si>
  <si>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</si>
  <si>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</si>
  <si>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</si>
  <si>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</si>
  <si>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</si>
  <si>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</si>
  <si>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</si>
  <si>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</si>
  <si>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</si>
  <si>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</si>
  <si>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</si>
  <si>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</si>
  <si>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</si>
  <si>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</si>
  <si>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</si>
  <si>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</si>
  <si>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</si>
  <si>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</si>
  <si>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</si>
  <si>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</si>
  <si>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</si>
  <si>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</si>
  <si>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</si>
  <si>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</si>
  <si>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</si>
  <si>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</si>
  <si>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</si>
  <si>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</si>
  <si>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</si>
  <si>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</si>
  <si>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</si>
  <si>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</si>
  <si>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</si>
  <si>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</si>
  <si>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</si>
  <si>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</si>
  <si>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</si>
  <si>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</si>
  <si>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</si>
  <si>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</si>
  <si>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</si>
  <si>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</si>
  <si>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</si>
  <si>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</si>
  <si>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</si>
  <si>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</si>
  <si>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</si>
  <si>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</si>
  <si>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</si>
  <si>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</si>
  <si>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</si>
  <si>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</si>
  <si>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</si>
  <si>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</si>
  <si>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</si>
  <si>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</si>
  <si>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</si>
  <si>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</si>
  <si>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</si>
  <si>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</si>
  <si>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</si>
  <si>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</si>
  <si>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</si>
  <si>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</si>
  <si>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</si>
  <si>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</si>
  <si>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</si>
  <si>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</si>
  <si>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</si>
  <si>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</si>
  <si>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</si>
  <si>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</si>
  <si>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</si>
  <si>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</si>
  <si>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</si>
  <si>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</si>
  <si>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</si>
  <si>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</si>
  <si>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</si>
  <si>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</si>
  <si>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</si>
  <si>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</si>
  <si>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</si>
  <si>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</si>
  <si>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</si>
  <si>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</si>
  <si>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</si>
  <si>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</si>
  <si>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</si>
  <si>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</si>
  <si>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</si>
  <si>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</si>
  <si>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</si>
  <si>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</si>
  <si>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</si>
  <si>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</si>
  <si>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</si>
  <si>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</si>
  <si>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</si>
  <si>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</si>
  <si>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</si>
  <si>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</si>
  <si>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</si>
  <si>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</si>
  <si>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</si>
  <si>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</si>
  <si>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</si>
  <si>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</si>
  <si>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</si>
  <si>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</si>
  <si>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</si>
  <si>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</si>
  <si>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</si>
  <si>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</si>
  <si>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</si>
  <si>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</si>
  <si>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</si>
  <si>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</si>
  <si>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</si>
  <si>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</si>
  <si>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</si>
  <si>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</si>
  <si>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</si>
  <si>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</si>
  <si>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</si>
  <si>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</si>
  <si>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</si>
  <si>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</si>
  <si>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</si>
  <si>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</si>
  <si>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</si>
  <si>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</si>
  <si>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</si>
  <si>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</si>
  <si>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</si>
  <si>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</si>
  <si>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</si>
  <si>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</si>
  <si>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</si>
  <si>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</si>
  <si>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</si>
  <si>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</si>
  <si>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</si>
  <si>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</si>
  <si>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</si>
  <si>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</si>
  <si>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</si>
  <si>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</si>
  <si>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</si>
  <si>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</si>
  <si>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</si>
  <si>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</si>
  <si>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</si>
  <si>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</si>
  <si>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</si>
  <si>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</si>
  <si>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</si>
  <si>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</si>
  <si>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</si>
  <si>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</si>
  <si>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</si>
  <si>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</si>
  <si>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</si>
  <si>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</si>
  <si>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</si>
  <si>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</si>
  <si>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</si>
  <si>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</si>
  <si>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</si>
  <si>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</si>
  <si>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</si>
  <si>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</si>
  <si>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</si>
  <si>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</si>
  <si>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</si>
  <si>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</si>
  <si>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</si>
  <si>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</si>
  <si>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</si>
  <si>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</si>
  <si>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</si>
  <si>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</si>
  <si>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</si>
  <si>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</si>
  <si>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</si>
  <si>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</si>
  <si>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</si>
  <si>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</si>
  <si>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</si>
  <si>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</si>
  <si>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</si>
  <si>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</si>
  <si>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</si>
  <si>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</si>
  <si>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</si>
  <si>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</si>
  <si>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</si>
  <si>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</si>
  <si>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</si>
  <si>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</si>
  <si>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</si>
  <si>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</si>
  <si>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</si>
  <si>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</si>
  <si>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</si>
  <si>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</si>
  <si>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</si>
  <si>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</si>
  <si>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</si>
  <si>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</si>
  <si>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</si>
  <si>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</si>
  <si>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</si>
  <si>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</si>
  <si>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</si>
  <si>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</si>
  <si>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</si>
  <si>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</si>
  <si>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</si>
  <si>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</si>
  <si>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</si>
  <si>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</si>
  <si>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</si>
  <si>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</si>
  <si>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</si>
  <si>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</si>
  <si>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</si>
  <si>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</si>
  <si>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</si>
  <si>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</si>
  <si>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</si>
  <si>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</si>
  <si>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</si>
  <si>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</si>
  <si>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</si>
  <si>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</si>
  <si>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</si>
  <si>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</si>
  <si>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</si>
  <si>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</si>
  <si>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</si>
  <si>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</si>
  <si>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</si>
  <si>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</si>
  <si>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</si>
  <si>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</si>
  <si>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</si>
  <si>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</si>
  <si>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</si>
  <si>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</si>
  <si>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</si>
  <si>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</si>
  <si>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</si>
  <si>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</si>
  <si>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</si>
  <si>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</si>
  <si>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</si>
  <si>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</si>
  <si>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</si>
  <si>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</si>
  <si>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</si>
  <si>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</si>
  <si>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</si>
  <si>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</si>
  <si>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</si>
  <si>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</si>
  <si>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</si>
  <si>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</si>
  <si>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</si>
  <si>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</si>
  <si>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</si>
  <si>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</si>
  <si>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</si>
  <si>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</si>
  <si>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</si>
  <si>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</si>
  <si>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</si>
  <si>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</si>
  <si>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</si>
  <si>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</si>
  <si>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</si>
  <si>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</si>
  <si>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</si>
  <si>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</si>
  <si>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</si>
  <si>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</si>
  <si>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</si>
  <si>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</si>
  <si>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</si>
  <si>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</si>
  <si>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</si>
  <si>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</si>
  <si>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</si>
  <si>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</si>
  <si>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</si>
  <si>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</si>
  <si>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</si>
  <si>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</si>
  <si>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</si>
  <si>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</si>
  <si>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</si>
  <si>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</si>
  <si>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</si>
  <si>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</si>
  <si>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</si>
  <si>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</si>
  <si>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</si>
  <si>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</si>
  <si>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</si>
  <si>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</si>
  <si>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</si>
  <si>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</si>
  <si>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</si>
  <si>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</si>
  <si>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</si>
  <si>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</si>
  <si>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</si>
  <si>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</si>
  <si>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</si>
  <si>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</si>
  <si>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</si>
  <si>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</si>
  <si>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</si>
  <si>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</si>
  <si>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</si>
  <si>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</si>
  <si>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</si>
  <si>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</si>
  <si>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</si>
  <si>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</si>
  <si>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</si>
  <si>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</si>
  <si>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</si>
  <si>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</si>
  <si>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</si>
  <si>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</si>
  <si>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</si>
  <si>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</si>
  <si>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</si>
  <si>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</si>
  <si>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</si>
  <si>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</si>
  <si>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</si>
  <si>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</si>
  <si>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</si>
  <si>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</si>
  <si>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</si>
  <si>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</si>
  <si>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</si>
  <si>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</si>
  <si>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</si>
  <si>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</si>
  <si>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</si>
  <si>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</si>
  <si>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</si>
  <si>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</si>
  <si>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</si>
  <si>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</si>
  <si>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</si>
  <si>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</si>
  <si>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</si>
  <si>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</si>
  <si>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</si>
  <si>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</si>
  <si>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</si>
  <si>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</si>
  <si>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</si>
  <si>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</si>
  <si>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</si>
  <si>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</si>
  <si>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</si>
  <si>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</si>
  <si>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</si>
  <si>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</si>
  <si>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</si>
  <si>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</si>
  <si>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</si>
  <si>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</si>
  <si>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</si>
  <si>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</si>
  <si>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</si>
  <si>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</si>
  <si>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</si>
  <si>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</si>
  <si>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</si>
  <si>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</si>
  <si>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</si>
  <si>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</si>
  <si>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</si>
  <si>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</si>
  <si>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</si>
  <si>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</si>
  <si>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</si>
  <si>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</si>
  <si>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</si>
  <si>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</si>
  <si>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</si>
  <si>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</si>
  <si>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</si>
  <si>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</si>
  <si>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</si>
  <si>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</si>
  <si>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</si>
  <si>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</si>
  <si>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</si>
  <si>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</si>
  <si>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</si>
  <si>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</si>
  <si>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</si>
  <si>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</si>
  <si>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</si>
  <si>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</si>
  <si>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</si>
  <si>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</si>
  <si>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</si>
  <si>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</si>
  <si>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</si>
  <si>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</si>
  <si>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</si>
  <si>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</si>
  <si>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</si>
  <si>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</si>
  <si>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</si>
  <si>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</si>
  <si>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</si>
  <si>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</si>
  <si>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</si>
  <si>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</si>
  <si>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</si>
  <si>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</si>
  <si>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</si>
  <si>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</si>
  <si>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</si>
  <si>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</si>
  <si>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</si>
  <si>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</si>
  <si>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</si>
  <si>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</si>
  <si>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</si>
  <si>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</si>
  <si>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</si>
  <si>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</si>
  <si>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</si>
  <si>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</si>
  <si>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</si>
  <si>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</si>
  <si>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</si>
  <si>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</si>
  <si>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</si>
  <si>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</si>
  <si>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</si>
  <si>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</si>
  <si>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</si>
  <si>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</si>
  <si>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</si>
  <si>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</si>
  <si>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</si>
  <si>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</si>
  <si>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</si>
  <si>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</si>
  <si>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</si>
  <si>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</si>
  <si>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</si>
  <si>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</si>
  <si>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</si>
  <si>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</si>
  <si>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</si>
  <si>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</si>
  <si>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</si>
  <si>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</si>
  <si>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</si>
  <si>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</si>
  <si>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</si>
  <si>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</si>
  <si>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</si>
  <si>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</si>
  <si>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</si>
  <si>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</si>
  <si>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</si>
  <si>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</si>
  <si>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</si>
  <si>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</si>
  <si>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</si>
  <si>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</si>
  <si>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</si>
  <si>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</si>
  <si>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</si>
  <si>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</si>
  <si>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</si>
  <si>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</si>
  <si>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</si>
  <si>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</si>
  <si>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</si>
  <si>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</si>
  <si>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</si>
  <si>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</si>
  <si>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</si>
  <si>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</si>
  <si>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</si>
  <si>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</si>
  <si>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</si>
  <si>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</si>
  <si>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</si>
  <si>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</si>
  <si>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</si>
  <si>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</si>
  <si>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</si>
  <si>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</si>
  <si>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</si>
  <si>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</si>
  <si>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</si>
  <si>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</si>
  <si>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</si>
  <si>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</si>
  <si>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</si>
  <si>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</si>
  <si>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</si>
  <si>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</si>
  <si>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</si>
  <si>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</si>
  <si>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</si>
  <si>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</si>
  <si>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</si>
  <si>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</si>
  <si>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</si>
  <si>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</si>
  <si>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</si>
  <si>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</si>
  <si>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</si>
  <si>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</si>
  <si>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</si>
  <si>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</si>
  <si>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</si>
  <si>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</si>
  <si>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</si>
  <si>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</si>
  <si>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</si>
  <si>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</si>
  <si>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</si>
  <si>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</si>
  <si>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</si>
  <si>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</si>
  <si>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</si>
  <si>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</si>
  <si>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</si>
  <si>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</si>
  <si>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</si>
  <si>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</si>
  <si>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</si>
  <si>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</si>
  <si>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</si>
  <si>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</si>
  <si>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</si>
  <si>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</si>
  <si>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</si>
  <si>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</si>
  <si>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</si>
  <si>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</si>
  <si>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</si>
  <si>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</si>
  <si>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</si>
  <si>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</si>
  <si>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</si>
  <si>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</si>
  <si>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</si>
  <si>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</si>
  <si>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</si>
  <si>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</si>
  <si>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</si>
  <si>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</si>
  <si>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</si>
  <si>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</si>
  <si>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</si>
  <si>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</si>
  <si>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</si>
  <si>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</si>
  <si>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</si>
  <si>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</si>
  <si>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</si>
  <si>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</si>
  <si>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</si>
  <si>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</si>
  <si>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</si>
  <si>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</si>
  <si>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</si>
  <si>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</si>
  <si>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</si>
  <si>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</si>
  <si>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</si>
  <si>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</si>
  <si>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</si>
  <si>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</si>
  <si>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</si>
  <si>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</si>
  <si>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</si>
  <si>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</si>
  <si>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</si>
  <si>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</si>
  <si>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</si>
  <si>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</si>
  <si>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</si>
  <si>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</si>
  <si>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</si>
  <si>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</si>
  <si>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</si>
  <si>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</si>
  <si>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</si>
  <si>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</si>
  <si>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</si>
  <si>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</si>
  <si>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</si>
  <si>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</si>
  <si>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</si>
  <si>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</si>
  <si>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</si>
  <si>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</si>
  <si>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</si>
  <si>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</si>
  <si>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</si>
  <si>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</si>
  <si>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</si>
  <si>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</si>
  <si>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</si>
  <si>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</si>
  <si>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</si>
  <si>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</si>
  <si>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</si>
  <si>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</si>
  <si>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</si>
  <si>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</si>
  <si>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</si>
  <si>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</si>
  <si>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</si>
  <si>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</si>
  <si>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</si>
  <si>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</si>
  <si>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</si>
  <si>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</si>
  <si>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</si>
  <si>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</si>
  <si>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</si>
  <si>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</si>
  <si>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</si>
  <si>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</si>
  <si>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</si>
  <si>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</si>
  <si>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</si>
  <si>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</si>
  <si>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</si>
  <si>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</si>
  <si>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</si>
  <si>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</si>
  <si>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</si>
  <si>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</si>
  <si>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</si>
  <si>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</si>
  <si>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</si>
  <si>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</si>
  <si>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</si>
  <si>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</si>
  <si>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</si>
  <si>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</si>
  <si>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</si>
  <si>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</si>
  <si>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</si>
  <si>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</si>
  <si>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</si>
  <si>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</si>
  <si>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</si>
  <si>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</si>
  <si>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</si>
  <si>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</si>
  <si>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</si>
  <si>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</si>
  <si>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</si>
  <si>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</si>
  <si>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</si>
  <si>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</si>
  <si>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</si>
  <si>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</si>
  <si>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</si>
  <si>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</si>
  <si>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</si>
  <si>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</si>
  <si>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</si>
  <si>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</si>
  <si>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</si>
  <si>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</si>
  <si>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</si>
  <si>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</si>
  <si>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</si>
  <si>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</si>
  <si>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</si>
  <si>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</si>
  <si>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</si>
  <si>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</si>
  <si>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</si>
  <si>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</si>
  <si>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</si>
  <si>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</si>
  <si>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</si>
  <si>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</si>
  <si>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</si>
  <si>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</si>
  <si>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</si>
  <si>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</si>
  <si>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</si>
  <si>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</si>
  <si>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</si>
  <si>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</si>
  <si>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</si>
  <si>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</si>
  <si>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</si>
  <si>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</si>
  <si>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</si>
  <si>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</si>
  <si>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</si>
  <si>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</si>
  <si>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</si>
  <si>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</si>
  <si>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</si>
  <si>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</si>
  <si>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</si>
  <si>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</si>
  <si>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</si>
  <si>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</si>
  <si>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</si>
  <si>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</si>
  <si>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</si>
  <si>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</si>
  <si>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</si>
  <si>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</si>
  <si>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</si>
  <si>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</si>
  <si>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</si>
  <si>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</si>
  <si>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</si>
  <si>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</si>
  <si>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</si>
  <si>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</si>
  <si>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</si>
  <si>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</si>
  <si>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</si>
  <si>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</si>
  <si>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</si>
  <si>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</si>
  <si>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</si>
  <si>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</si>
  <si>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</si>
  <si>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</si>
  <si>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</si>
  <si>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</si>
  <si>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</si>
  <si>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</si>
  <si>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</si>
  <si>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</si>
  <si>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</si>
  <si>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</si>
  <si>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</si>
  <si>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</si>
  <si>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</si>
  <si>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</si>
  <si>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</si>
  <si>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</si>
  <si>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</si>
  <si>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</si>
  <si>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</si>
  <si>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</si>
  <si>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</si>
  <si>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</si>
  <si>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</si>
  <si>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</si>
  <si>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</si>
  <si>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</si>
  <si>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</si>
  <si>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</si>
  <si>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</si>
  <si>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</si>
  <si>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</si>
  <si>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</si>
  <si>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</si>
  <si>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</si>
  <si>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</si>
  <si>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</si>
  <si>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</si>
  <si>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</si>
  <si>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</si>
  <si>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</si>
  <si>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</si>
  <si>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</si>
  <si>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</si>
  <si>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</si>
  <si>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</si>
  <si>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</si>
  <si>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</si>
  <si>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</si>
  <si>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</si>
  <si>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</si>
  <si>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</si>
  <si>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</si>
  <si>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</si>
  <si>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</si>
  <si>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</si>
  <si>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</si>
  <si>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</si>
  <si>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</si>
  <si>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</si>
  <si>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</si>
  <si>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</si>
  <si>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</si>
  <si>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</si>
  <si>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</si>
  <si>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</si>
  <si>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</si>
  <si>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</si>
  <si>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</si>
  <si>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</si>
  <si>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</si>
  <si>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</si>
  <si>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</si>
  <si>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</si>
  <si>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</si>
  <si>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</si>
  <si>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</si>
  <si>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</si>
  <si>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</si>
  <si>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</si>
  <si>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</si>
  <si>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</si>
  <si>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</si>
  <si>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</si>
  <si>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</si>
  <si>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</si>
  <si>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</si>
  <si>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</si>
  <si>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</si>
  <si>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</si>
  <si>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</si>
  <si>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</si>
  <si>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</si>
  <si>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</si>
  <si>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</si>
  <si>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</si>
  <si>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</si>
  <si>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</si>
  <si>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</si>
  <si>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</si>
  <si>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</si>
  <si>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</si>
  <si>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</si>
  <si>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</si>
  <si>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</si>
  <si>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</si>
  <si>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</si>
  <si>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</si>
  <si>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</si>
  <si>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</si>
  <si>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</si>
  <si>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</si>
  <si>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</si>
  <si>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</si>
  <si>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</si>
  <si>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</si>
  <si>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</si>
  <si>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</si>
  <si>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</si>
  <si>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</si>
  <si>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</si>
  <si>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</si>
  <si>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</si>
  <si>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</si>
  <si>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</si>
  <si>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</si>
  <si>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</si>
  <si>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</si>
  <si>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</si>
  <si>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</si>
  <si>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</si>
  <si>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</si>
  <si>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</si>
  <si>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</si>
  <si>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</si>
  <si>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</si>
  <si>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</si>
  <si>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</si>
  <si>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</si>
  <si>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</si>
  <si>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</si>
  <si>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</si>
  <si>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</si>
  <si>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</si>
  <si>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</si>
  <si>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</si>
  <si>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</si>
  <si>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</si>
  <si>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</si>
  <si>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</si>
  <si>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</si>
  <si>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</si>
  <si>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</si>
  <si>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</si>
  <si>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</si>
  <si>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</si>
  <si>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</si>
  <si>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</si>
  <si>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</si>
  <si>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</si>
  <si>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</si>
  <si>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</si>
  <si>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</si>
  <si>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</si>
  <si>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</si>
  <si>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</si>
  <si>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</si>
  <si>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</si>
  <si>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</si>
  <si>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</si>
  <si>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</si>
  <si>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</si>
  <si>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</si>
  <si>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</si>
  <si>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</si>
  <si>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</si>
  <si>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</si>
  <si>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</si>
  <si>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</si>
  <si>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</si>
  <si>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</si>
  <si>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</si>
  <si>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</si>
  <si>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</si>
  <si>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</si>
  <si>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</si>
  <si>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</si>
  <si>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</si>
  <si>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</si>
  <si>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</si>
  <si>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</si>
  <si>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</si>
  <si>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</si>
  <si>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</si>
  <si>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</si>
  <si>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</si>
  <si>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</si>
  <si>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</si>
  <si>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</si>
  <si>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</si>
  <si>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</si>
  <si>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</si>
  <si>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</si>
  <si>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</si>
  <si>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</si>
  <si>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</si>
  <si>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</si>
  <si>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</si>
  <si>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</si>
  <si>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</si>
  <si>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</si>
  <si>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</si>
  <si>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</si>
  <si>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</si>
  <si>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</si>
  <si>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</si>
  <si>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</si>
  <si>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</si>
  <si>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</si>
  <si>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</si>
  <si>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</si>
  <si>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</si>
  <si>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</si>
  <si>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</si>
  <si>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</si>
  <si>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</si>
  <si>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</si>
  <si>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</si>
  <si>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</si>
  <si>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</si>
  <si>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</si>
  <si>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</si>
  <si>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</si>
  <si>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</si>
  <si>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</si>
  <si>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</si>
  <si>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</si>
  <si>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</si>
  <si>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</si>
  <si>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</si>
  <si>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</si>
  <si>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</si>
  <si>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</si>
  <si>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</si>
  <si>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</si>
  <si>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</si>
  <si>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</si>
  <si>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</si>
  <si>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</si>
  <si>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</si>
  <si>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</si>
  <si>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</si>
  <si>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</si>
  <si>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</si>
  <si>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</si>
  <si>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</si>
  <si>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</si>
  <si>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</si>
  <si>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</si>
  <si>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</si>
  <si>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</si>
  <si>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</si>
  <si>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</si>
  <si>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</si>
  <si>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</si>
  <si>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</si>
  <si>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</si>
  <si>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</si>
  <si>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</si>
  <si>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</si>
  <si>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</si>
  <si>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</si>
  <si>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</si>
  <si>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</si>
  <si>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</si>
  <si>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</si>
  <si>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</si>
  <si>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</si>
  <si>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</si>
  <si>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</si>
  <si>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</si>
  <si>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</si>
  <si>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</si>
  <si>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</si>
  <si>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</si>
  <si>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</si>
  <si>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</si>
  <si>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</si>
  <si>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</si>
  <si>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</si>
  <si>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</si>
  <si>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</si>
  <si>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</si>
  <si>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</si>
  <si>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</si>
  <si>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</si>
  <si>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</si>
  <si>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</si>
  <si>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</si>
  <si>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</si>
  <si>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</si>
  <si>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</si>
  <si>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</si>
  <si>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</si>
  <si>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</si>
  <si>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</si>
  <si>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</si>
  <si>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</si>
  <si>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</si>
  <si>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</si>
  <si>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</si>
  <si>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</si>
  <si>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</si>
  <si>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</si>
  <si>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</si>
  <si>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</si>
  <si>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</si>
  <si>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</si>
  <si>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</si>
  <si>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</si>
  <si>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</si>
  <si>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</si>
  <si>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</si>
  <si>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</si>
  <si>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</si>
  <si>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</si>
  <si>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</si>
  <si>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</si>
  <si>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</si>
  <si>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</si>
  <si>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</si>
  <si>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</si>
  <si>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</si>
  <si>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</si>
  <si>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</si>
  <si>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</si>
  <si>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</si>
  <si>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</si>
  <si>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</si>
  <si>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</si>
  <si>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</si>
  <si>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</si>
  <si>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</si>
  <si>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</si>
  <si>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</si>
  <si>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</si>
  <si>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</si>
  <si>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</si>
  <si>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</si>
  <si>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</si>
  <si>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</si>
  <si>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</si>
  <si>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</si>
  <si>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</si>
  <si>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</si>
  <si>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</si>
  <si>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</si>
  <si>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</si>
  <si>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</si>
  <si>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</si>
  <si>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</si>
  <si>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</si>
  <si>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</si>
  <si>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</si>
  <si>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</si>
  <si>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</si>
  <si>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</si>
  <si>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</si>
  <si>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</si>
  <si>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</si>
  <si>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</si>
  <si>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</si>
  <si>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</si>
  <si>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</si>
  <si>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</si>
  <si>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</si>
  <si>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</si>
  <si>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</si>
  <si>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</si>
  <si>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</si>
  <si>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</si>
  <si>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</si>
  <si>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</si>
  <si>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</si>
  <si>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</si>
  <si>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</si>
  <si>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</si>
  <si>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</si>
  <si>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</si>
  <si>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</si>
  <si>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</si>
  <si>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</si>
  <si>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</si>
  <si>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</si>
  <si>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</si>
  <si>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</si>
  <si>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</si>
  <si>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</si>
  <si>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</si>
  <si>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</si>
  <si>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</si>
  <si>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</si>
  <si>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</si>
  <si>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</si>
  <si>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</si>
  <si>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</si>
  <si>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</si>
  <si>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</si>
  <si>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</si>
  <si>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</si>
  <si>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</si>
  <si>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</si>
  <si>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</si>
  <si>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</si>
  <si>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</si>
  <si>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</si>
  <si>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</si>
  <si>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</si>
  <si>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</si>
  <si>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</si>
  <si>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</si>
  <si>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</si>
  <si>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</si>
  <si>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</si>
  <si>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</si>
  <si>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</si>
  <si>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</si>
  <si>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</si>
  <si>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</si>
  <si>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</si>
  <si>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</si>
  <si>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</si>
  <si>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</si>
  <si>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</si>
  <si>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</si>
  <si>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</si>
  <si>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</si>
  <si>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</si>
  <si>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</si>
  <si>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</si>
  <si>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</si>
  <si>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</si>
  <si>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</si>
  <si>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</si>
  <si>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</si>
  <si>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</si>
  <si>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</si>
  <si>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</si>
  <si>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</si>
  <si>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</si>
  <si>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</si>
  <si>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</si>
  <si>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</si>
  <si>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</si>
  <si>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</si>
  <si>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</si>
  <si>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</si>
  <si>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</si>
  <si>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</si>
  <si>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</si>
  <si>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</si>
  <si>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</si>
  <si>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</si>
  <si>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</si>
  <si>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</si>
  <si>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</si>
  <si>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</si>
  <si>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</si>
  <si>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</si>
  <si>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</si>
  <si>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</si>
  <si>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</si>
  <si>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</si>
  <si>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</si>
  <si>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</si>
  <si>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</si>
  <si>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</si>
  <si>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</si>
  <si>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</si>
  <si>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</si>
  <si>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</si>
  <si>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</si>
  <si>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</si>
  <si>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</si>
  <si>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</si>
  <si>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</si>
  <si>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</si>
  <si>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</si>
  <si>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</si>
  <si>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</si>
  <si>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</si>
  <si>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</si>
  <si>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</si>
  <si>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</si>
  <si>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</si>
  <si>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</si>
  <si>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</si>
  <si>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</si>
  <si>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</si>
  <si>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</si>
  <si>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</si>
  <si>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</si>
  <si>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</si>
  <si>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</si>
  <si>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</si>
  <si>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</si>
  <si>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</si>
  <si>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</si>
  <si>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</si>
  <si>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</si>
  <si>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</si>
  <si>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</si>
  <si>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</si>
  <si>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</si>
  <si>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</si>
  <si>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</si>
  <si>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</si>
  <si>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</si>
  <si>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</si>
  <si>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</si>
  <si>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</si>
  <si>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</si>
  <si>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</si>
  <si>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</si>
  <si>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</si>
  <si>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</si>
  <si>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</si>
  <si>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</si>
  <si>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</si>
  <si>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</si>
  <si>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</si>
  <si>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</si>
  <si>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</si>
  <si>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</si>
  <si>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</si>
  <si>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</si>
  <si>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</si>
  <si>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</si>
  <si>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</si>
  <si>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</si>
  <si>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</si>
  <si>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</si>
  <si>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</si>
  <si>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</si>
  <si>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</si>
  <si>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</si>
  <si>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</si>
  <si>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</si>
  <si>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</si>
  <si>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</si>
  <si>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</si>
  <si>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</si>
  <si>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</si>
  <si>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</si>
  <si>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</si>
  <si>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</si>
  <si>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</si>
  <si>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</si>
  <si>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</si>
  <si>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</si>
  <si>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</si>
  <si>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</si>
  <si>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</si>
  <si>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</si>
  <si>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</si>
  <si>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</si>
  <si>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</si>
  <si>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</si>
  <si>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</si>
  <si>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</si>
  <si>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</si>
  <si>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</si>
  <si>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</si>
  <si>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</si>
  <si>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</si>
  <si>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</si>
  <si>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</si>
  <si>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</si>
  <si>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</si>
  <si>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</si>
  <si>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</si>
  <si>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</si>
  <si>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</si>
  <si>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</si>
  <si>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</si>
  <si>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</si>
  <si>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</si>
  <si>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</si>
  <si>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</si>
  <si>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</si>
  <si>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</si>
  <si>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</si>
  <si>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</si>
  <si>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</si>
  <si>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</si>
  <si>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</si>
  <si>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</si>
  <si>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</si>
  <si>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</si>
  <si>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</si>
  <si>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</si>
  <si>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</si>
  <si>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</si>
  <si>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</si>
  <si>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</si>
  <si>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</si>
  <si>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</si>
  <si>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</si>
  <si>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</si>
  <si>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</si>
  <si>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</si>
  <si>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</si>
  <si>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</si>
  <si>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</si>
  <si>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</si>
  <si>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</si>
  <si>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</si>
  <si>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</si>
  <si>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</si>
  <si>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</si>
  <si>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</si>
  <si>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</si>
  <si>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</si>
  <si>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</si>
  <si>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</si>
  <si>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</si>
  <si>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</si>
  <si>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</si>
  <si>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</si>
  <si>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</si>
  <si>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</si>
  <si>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</si>
  <si>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</si>
  <si>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</si>
  <si>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</si>
  <si>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</si>
  <si>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</si>
  <si>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</si>
  <si>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</si>
  <si>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</si>
  <si>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</si>
  <si>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</si>
  <si>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</si>
  <si>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</si>
  <si>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</si>
  <si>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</si>
  <si>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</si>
  <si>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</si>
  <si>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</si>
  <si>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</si>
  <si>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</si>
  <si>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</si>
  <si>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</si>
  <si>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</si>
  <si>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</si>
  <si>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</si>
  <si>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</si>
  <si>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</si>
  <si>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</si>
  <si>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</si>
  <si>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</si>
  <si>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</si>
  <si>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</si>
  <si>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</si>
  <si>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</si>
  <si>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</si>
  <si>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</si>
  <si>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</si>
  <si>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</si>
  <si>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</si>
  <si>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</si>
  <si>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</si>
  <si>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</si>
  <si>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</si>
  <si>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</si>
  <si>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</si>
  <si>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</si>
  <si>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</si>
  <si>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</si>
  <si>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</si>
  <si>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</si>
  <si>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</si>
  <si>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</si>
  <si>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</si>
  <si>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</si>
  <si>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</si>
  <si>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</si>
  <si>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</si>
  <si>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</si>
  <si>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</si>
  <si>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</si>
  <si>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</si>
  <si>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</si>
  <si>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</si>
  <si>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</si>
  <si>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</si>
  <si>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</si>
  <si>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</si>
  <si>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</si>
  <si>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</si>
  <si>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</si>
  <si>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</si>
  <si>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</si>
  <si>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</si>
  <si>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</si>
  <si>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</si>
  <si>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</si>
  <si>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</si>
  <si>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</si>
  <si>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</si>
  <si>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</si>
  <si>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</si>
  <si>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</si>
  <si>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</si>
  <si>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</si>
  <si>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</si>
  <si>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</si>
  <si>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</si>
  <si>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</si>
  <si>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</si>
  <si>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</si>
  <si>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</si>
  <si>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</si>
  <si>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</si>
  <si>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</si>
  <si>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</si>
  <si>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</si>
  <si>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</si>
  <si>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</si>
  <si>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</si>
  <si>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</si>
  <si>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</si>
  <si>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</si>
  <si>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</si>
  <si>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</si>
  <si>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</si>
  <si>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</si>
  <si>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</si>
  <si>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</si>
  <si>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</si>
  <si>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</si>
  <si>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</si>
  <si>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</si>
  <si>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</si>
  <si>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</si>
  <si>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</si>
  <si>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</si>
  <si>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</si>
  <si>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</si>
  <si>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</si>
  <si>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</si>
  <si>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</si>
  <si>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</si>
  <si>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</si>
  <si>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</si>
  <si>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</si>
  <si>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</si>
  <si>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</si>
  <si>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</si>
  <si>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</si>
  <si>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</si>
  <si>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</si>
  <si>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</si>
  <si>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</si>
  <si>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</si>
  <si>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</si>
  <si>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</si>
  <si>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</si>
  <si>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</si>
  <si>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</si>
  <si>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</si>
  <si>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</si>
  <si>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</si>
  <si>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</si>
  <si>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</si>
  <si>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</si>
  <si>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</si>
  <si>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</si>
  <si>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</si>
  <si>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</si>
  <si>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</si>
  <si>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</si>
  <si>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</si>
  <si>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</si>
  <si>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</si>
  <si>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</si>
  <si>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</si>
  <si>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</si>
  <si>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</si>
  <si>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</si>
  <si>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</si>
  <si>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</si>
  <si>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</si>
  <si>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</si>
  <si>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</si>
  <si>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</si>
  <si>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</si>
  <si>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</si>
  <si>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</si>
  <si>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</si>
  <si>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</si>
  <si>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</si>
  <si>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</si>
  <si>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</si>
  <si>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</si>
  <si>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</si>
  <si>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</si>
  <si>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</si>
  <si>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</si>
  <si>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</si>
  <si>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</si>
  <si>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</si>
  <si>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</si>
  <si>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</si>
  <si>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</si>
  <si>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</si>
  <si>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</si>
  <si>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</si>
  <si>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</si>
  <si>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</si>
  <si>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</si>
  <si>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</si>
  <si>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</si>
  <si>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</si>
  <si>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</si>
  <si>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</si>
  <si>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</si>
  <si>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</si>
  <si>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</si>
  <si>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</si>
  <si>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</si>
  <si>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</si>
  <si>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</si>
  <si>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</si>
  <si>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</si>
  <si>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</si>
  <si>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</si>
  <si>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</si>
  <si>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</si>
  <si>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</si>
  <si>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</si>
  <si>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</si>
  <si>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</si>
  <si>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</si>
  <si>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</si>
  <si>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</si>
  <si>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</si>
  <si>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</si>
  <si>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</si>
  <si>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</si>
  <si>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</si>
  <si>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</si>
  <si>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</si>
  <si>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</si>
  <si>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</si>
  <si>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</si>
  <si>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</si>
  <si>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</si>
  <si>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</si>
  <si>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</si>
  <si>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</si>
  <si>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</si>
  <si>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</si>
  <si>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</si>
  <si>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</si>
  <si>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</si>
  <si>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</si>
  <si>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</si>
  <si>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</si>
  <si>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</si>
  <si>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</si>
  <si>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</si>
  <si>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</si>
  <si>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</si>
  <si>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</si>
  <si>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</si>
  <si>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</si>
  <si>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</si>
  <si>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</si>
  <si>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</si>
  <si>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</si>
  <si>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</si>
  <si>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</si>
  <si>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</si>
  <si>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</si>
  <si>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</si>
  <si>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</si>
  <si>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</si>
  <si>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</si>
  <si>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</si>
  <si>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</si>
  <si>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</si>
  <si>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</si>
  <si>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</si>
  <si>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</si>
  <si>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</si>
  <si>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</si>
  <si>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</si>
  <si>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</si>
  <si>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</si>
  <si>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</si>
  <si>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</si>
  <si>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</si>
  <si>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</si>
  <si>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</si>
  <si>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</si>
  <si>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</si>
  <si>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</si>
  <si>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</si>
  <si>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</si>
  <si>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</si>
  <si>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</si>
  <si>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</si>
  <si>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</si>
  <si>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</si>
  <si>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</si>
  <si>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</si>
  <si>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</si>
  <si>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</si>
  <si>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</si>
  <si>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</si>
  <si>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</si>
  <si>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</si>
  <si>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</si>
  <si>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</si>
  <si>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</si>
  <si>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</si>
  <si>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</si>
  <si>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</si>
  <si>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</si>
  <si>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</si>
  <si>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</si>
  <si>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</si>
  <si>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</si>
  <si>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</si>
  <si>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</si>
  <si>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</si>
  <si>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</si>
  <si>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</si>
  <si>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</si>
  <si>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</si>
  <si>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</si>
  <si>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</si>
  <si>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</si>
  <si>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</si>
  <si>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</si>
  <si>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</si>
  <si>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</si>
  <si>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</si>
  <si>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</si>
  <si>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</si>
  <si>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</si>
  <si>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</si>
  <si>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</si>
  <si>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</si>
  <si>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</si>
  <si>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</si>
  <si>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</si>
  <si>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</si>
  <si>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</si>
  <si>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</si>
  <si>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</si>
  <si>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</si>
  <si>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</si>
  <si>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</si>
  <si>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</si>
  <si>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</si>
  <si>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</si>
  <si>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</si>
  <si>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</si>
  <si>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</si>
  <si>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</si>
  <si>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</si>
  <si>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</si>
  <si>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</si>
  <si>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</si>
  <si>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</si>
  <si>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</si>
  <si>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</si>
  <si>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</si>
  <si>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</si>
  <si>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</si>
  <si>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</si>
  <si>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</si>
  <si>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</si>
  <si>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</si>
  <si>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</si>
  <si>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</si>
  <si>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</si>
  <si>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</si>
  <si>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</si>
  <si>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</si>
  <si>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</si>
  <si>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</si>
  <si>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</si>
  <si>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</si>
  <si>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</si>
  <si>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</si>
  <si>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</si>
  <si>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</si>
  <si>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</si>
  <si>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</si>
  <si>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</si>
  <si>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</si>
  <si>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</si>
  <si>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</si>
  <si>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</si>
  <si>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</si>
  <si>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</si>
  <si>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</si>
  <si>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</si>
  <si>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</si>
  <si>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</si>
  <si>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</si>
  <si>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</si>
  <si>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</si>
  <si>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</si>
  <si>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</si>
  <si>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</si>
  <si>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</si>
  <si>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</si>
  <si>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</si>
  <si>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</si>
  <si>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</si>
  <si>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</si>
  <si>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</si>
  <si>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</si>
  <si>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</si>
  <si>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</si>
  <si>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</si>
  <si>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</si>
  <si>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</si>
  <si>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</si>
  <si>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</si>
  <si>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</si>
  <si>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</si>
  <si>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</si>
  <si>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</si>
  <si>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</si>
  <si>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</si>
  <si>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</si>
  <si>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</si>
  <si>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</si>
  <si>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</si>
  <si>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</si>
  <si>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</si>
  <si>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</si>
  <si>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</si>
  <si>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</si>
  <si>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</si>
  <si>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</si>
  <si>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</si>
  <si>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</si>
  <si>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</si>
  <si>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</si>
  <si>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</si>
  <si>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</si>
  <si>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</si>
  <si>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</si>
  <si>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</si>
  <si>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</si>
  <si>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</si>
  <si>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</si>
  <si>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</si>
  <si>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</si>
  <si>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</si>
  <si>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</si>
  <si>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</si>
  <si>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</si>
  <si>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</si>
  <si>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</si>
  <si>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</si>
  <si>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</si>
  <si>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</si>
  <si>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</si>
  <si>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</si>
  <si>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</si>
  <si>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</si>
  <si>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</si>
  <si>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</si>
  <si>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</si>
  <si>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</si>
  <si>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</si>
  <si>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</si>
  <si>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</si>
  <si>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</si>
  <si>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</si>
  <si>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</si>
  <si>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</si>
  <si>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</si>
  <si>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</si>
  <si>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</si>
  <si>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</si>
  <si>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</si>
  <si>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</si>
  <si>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</si>
  <si>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</si>
  <si>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</si>
  <si>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</si>
  <si>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</si>
  <si>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</si>
  <si>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</si>
  <si>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</si>
  <si>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</si>
  <si>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</si>
  <si>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</si>
  <si>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</si>
  <si>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</si>
  <si>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</si>
  <si>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</si>
  <si>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</si>
  <si>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</si>
  <si>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</si>
  <si>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</si>
  <si>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</si>
  <si>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</si>
  <si>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</si>
  <si>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</si>
  <si>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</si>
  <si>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</si>
  <si>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</si>
  <si>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</si>
  <si>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</si>
  <si>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</si>
  <si>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</si>
  <si>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</si>
  <si>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</si>
  <si>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</si>
  <si>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</si>
  <si>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</si>
  <si>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</si>
  <si>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</si>
  <si>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</si>
  <si>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</si>
  <si>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</si>
  <si>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</si>
  <si>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</si>
  <si>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</si>
  <si>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</si>
  <si>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</si>
  <si>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</si>
  <si>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</si>
  <si>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</si>
  <si>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</si>
  <si>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</si>
  <si>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</si>
  <si>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</si>
  <si>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</si>
  <si>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</si>
  <si>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</si>
  <si>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</si>
  <si>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</si>
  <si>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</si>
  <si>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</si>
  <si>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</si>
  <si>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</si>
  <si>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</si>
  <si>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</si>
  <si>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</si>
  <si>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</si>
  <si>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</si>
  <si>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</si>
  <si>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</si>
  <si>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</si>
  <si>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</si>
  <si>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</si>
  <si>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</si>
  <si>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</si>
  <si>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</si>
  <si>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</si>
  <si>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</si>
  <si>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</si>
  <si>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</si>
  <si>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</si>
  <si>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</si>
  <si>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</si>
  <si>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</si>
  <si>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</si>
  <si>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</si>
  <si>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</si>
  <si>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</si>
  <si>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</si>
  <si>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</si>
  <si>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</si>
  <si>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</si>
  <si>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</si>
  <si>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</si>
  <si>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</si>
  <si>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</si>
  <si>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</si>
  <si>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</si>
  <si>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</si>
  <si>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</si>
  <si>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</si>
  <si>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</si>
  <si>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</si>
  <si>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</si>
  <si>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</si>
  <si>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</si>
  <si>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</si>
  <si>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</si>
  <si>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</si>
  <si>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</si>
  <si>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</si>
  <si>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</si>
  <si>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</si>
  <si>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</si>
  <si>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</si>
  <si>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</si>
  <si>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</si>
  <si>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</si>
  <si>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</si>
  <si>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</si>
  <si>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</si>
  <si>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</si>
  <si>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</si>
  <si>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</si>
  <si>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</si>
  <si>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</si>
  <si>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</si>
  <si>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</si>
  <si>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</si>
  <si>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</si>
  <si>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</si>
  <si>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</si>
  <si>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</si>
  <si>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</si>
  <si>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</si>
  <si>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</si>
  <si>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</si>
  <si>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</si>
  <si>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</si>
  <si>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</si>
  <si>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</si>
  <si>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</si>
  <si>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</si>
  <si>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</si>
  <si>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</si>
  <si>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</si>
  <si>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</si>
  <si>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</si>
  <si>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</si>
  <si>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</si>
  <si>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</si>
  <si>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</si>
  <si>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</si>
  <si>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</si>
  <si>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</si>
  <si>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</si>
  <si>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</si>
  <si>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</si>
  <si>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</si>
  <si>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</si>
  <si>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</si>
  <si>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</si>
  <si>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</si>
  <si>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</si>
  <si>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</si>
  <si>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</si>
  <si>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</si>
  <si>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</si>
  <si>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</si>
  <si>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</si>
  <si>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</si>
  <si>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</si>
  <si>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</si>
  <si>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</si>
  <si>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</si>
  <si>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</si>
  <si>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</si>
  <si>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</si>
  <si>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</si>
  <si>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</si>
  <si>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</si>
  <si>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</si>
  <si>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</si>
  <si>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</si>
  <si>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</si>
  <si>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</si>
  <si>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</si>
  <si>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</si>
  <si>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</si>
  <si>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</si>
  <si>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</si>
  <si>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</si>
  <si>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</si>
  <si>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</si>
  <si>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</si>
  <si>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</si>
  <si>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</si>
  <si>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</si>
  <si>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</si>
  <si>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</si>
  <si>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</si>
  <si>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</si>
  <si>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</si>
  <si>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</si>
  <si>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</si>
  <si>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</si>
  <si>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</si>
  <si>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</si>
  <si>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</si>
  <si>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</si>
  <si>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</si>
  <si>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</si>
  <si>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</si>
  <si>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</si>
  <si>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</si>
  <si>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</si>
  <si>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</si>
  <si>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</si>
  <si>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</si>
  <si>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</si>
  <si>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</si>
  <si>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</si>
  <si>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</si>
  <si>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</si>
  <si>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</si>
  <si>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</si>
  <si>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</si>
  <si>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</si>
  <si>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</si>
  <si>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</si>
  <si>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</si>
  <si>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</si>
  <si>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</si>
  <si>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</si>
  <si>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</si>
  <si>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</si>
  <si>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</si>
  <si>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</si>
  <si>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</si>
  <si>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</si>
  <si>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</si>
  <si>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</si>
  <si>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</si>
  <si>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</si>
  <si>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</si>
  <si>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</si>
  <si>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</si>
  <si>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</si>
  <si>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</si>
  <si>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</si>
  <si>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</si>
  <si>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</si>
  <si>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</si>
  <si>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</si>
  <si>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</si>
  <si>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</si>
  <si>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</si>
  <si>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</si>
  <si>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</si>
  <si>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</si>
  <si>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</si>
  <si>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</si>
  <si>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</si>
  <si>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</si>
  <si>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</si>
  <si>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</si>
  <si>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</si>
  <si>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</si>
  <si>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</si>
  <si>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</si>
  <si>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</si>
  <si>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</si>
  <si>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</si>
  <si>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</si>
  <si>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</si>
  <si>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</si>
  <si>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</si>
  <si>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</si>
  <si>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</si>
  <si>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</si>
  <si>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</si>
  <si>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</si>
  <si>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</si>
  <si>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</si>
  <si>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</si>
  <si>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</si>
  <si>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</si>
  <si>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</si>
  <si>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</si>
  <si>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</si>
  <si>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</si>
  <si>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</si>
  <si>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</si>
  <si>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</si>
  <si>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</si>
  <si>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</si>
  <si>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</si>
  <si>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</si>
  <si>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</si>
  <si>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</si>
  <si>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</si>
  <si>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</si>
  <si>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</si>
  <si>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</si>
  <si>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</si>
  <si>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</si>
  <si>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</si>
  <si>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</si>
  <si>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</si>
  <si>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</si>
  <si>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</si>
  <si>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</si>
  <si>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</si>
  <si>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</si>
  <si>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</si>
  <si>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</si>
  <si>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</si>
  <si>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</si>
  <si>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</si>
  <si>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</si>
  <si>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</si>
  <si>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</si>
  <si>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</si>
  <si>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</si>
  <si>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</si>
  <si>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</si>
  <si>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</si>
  <si>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</si>
  <si>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</si>
  <si>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</si>
  <si>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</si>
  <si>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</si>
  <si>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</si>
  <si>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</si>
  <si>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</si>
  <si>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</si>
  <si>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</si>
  <si>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</si>
  <si>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</si>
  <si>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</si>
  <si>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</si>
  <si>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</si>
  <si>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</si>
  <si>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</si>
  <si>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</si>
  <si>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</si>
  <si>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</si>
  <si>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</si>
  <si>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</si>
  <si>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</si>
  <si>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</si>
  <si>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</si>
  <si>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</si>
  <si>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</si>
  <si>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</si>
  <si>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</si>
  <si>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</si>
  <si>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</si>
  <si>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</si>
  <si>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</si>
  <si>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</si>
  <si>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</si>
  <si>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</si>
  <si>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</si>
  <si>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</si>
  <si>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</si>
  <si>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</si>
  <si>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</si>
  <si>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</si>
  <si>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</si>
  <si>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</si>
  <si>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</si>
  <si>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</si>
  <si>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</si>
  <si>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</si>
  <si>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</si>
  <si>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</si>
  <si>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</si>
  <si>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</si>
  <si>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</si>
  <si>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</si>
  <si>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</si>
  <si>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</si>
  <si>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</si>
  <si>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</si>
  <si>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</si>
  <si>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</si>
  <si>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</si>
  <si>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</si>
  <si>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</si>
  <si>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</si>
  <si>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</si>
  <si>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</si>
  <si>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</si>
  <si>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</si>
  <si>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</si>
  <si>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</si>
  <si>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</si>
  <si>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</si>
  <si>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</si>
  <si>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</si>
  <si>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</si>
  <si>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</si>
  <si>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</si>
  <si>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</si>
  <si>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</si>
  <si>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</si>
  <si>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</si>
  <si>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</si>
  <si>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</si>
  <si>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</si>
  <si>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</si>
  <si>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</si>
  <si>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</si>
  <si>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</si>
  <si>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</si>
  <si>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</si>
  <si>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</si>
  <si>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</si>
  <si>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</si>
  <si>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</si>
  <si>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</si>
  <si>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</si>
  <si>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</si>
  <si>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</si>
  <si>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</si>
  <si>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</si>
  <si>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</si>
  <si>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</si>
  <si>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</si>
  <si>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</si>
  <si>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</si>
  <si>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</si>
  <si>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</si>
  <si>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</si>
  <si>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</si>
  <si>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</si>
  <si>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</si>
  <si>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</si>
  <si>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</si>
  <si>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</si>
  <si>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</si>
  <si>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</si>
  <si>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</si>
  <si>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</si>
  <si>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</si>
  <si>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</si>
  <si>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</si>
  <si>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</si>
  <si>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</si>
  <si>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</si>
  <si>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</si>
  <si>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</si>
  <si>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</si>
  <si>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</si>
  <si>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</si>
  <si>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</si>
  <si>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</si>
  <si>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</si>
  <si>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</si>
  <si>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</si>
  <si>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</si>
  <si>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</si>
  <si>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</si>
  <si>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</si>
  <si>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</si>
  <si>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</si>
  <si>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</si>
  <si>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</si>
  <si>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</si>
  <si>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</si>
  <si>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</si>
  <si>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</si>
  <si>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</si>
  <si>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</si>
  <si>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</si>
  <si>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</si>
  <si>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</si>
  <si>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</si>
  <si>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</si>
  <si>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</si>
  <si>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</si>
  <si>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</si>
  <si>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</si>
  <si>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</si>
  <si>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</si>
  <si>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</si>
  <si>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</si>
  <si>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</si>
  <si>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</si>
  <si>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</si>
  <si>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</si>
  <si>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</si>
  <si>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</si>
  <si>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</si>
  <si>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</si>
  <si>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</si>
  <si>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</si>
  <si>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</si>
  <si>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</si>
  <si>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</si>
  <si>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</si>
  <si>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</si>
  <si>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</si>
  <si>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</si>
  <si>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</si>
  <si>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</si>
  <si>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</si>
  <si>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</si>
  <si>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</si>
  <si>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</si>
  <si>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</si>
  <si>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</si>
  <si>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</si>
  <si>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</si>
  <si>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</si>
  <si>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</si>
  <si>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</si>
  <si>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</si>
  <si>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</si>
  <si>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</si>
  <si>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</si>
  <si>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</si>
  <si>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</si>
  <si>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</si>
  <si>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</si>
  <si>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</si>
  <si>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</si>
  <si>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</si>
  <si>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</si>
  <si>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</si>
  <si>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</si>
  <si>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</si>
  <si>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</si>
  <si>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</si>
  <si>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</si>
  <si>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</si>
  <si>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</si>
  <si>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</si>
  <si>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</si>
  <si>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</si>
  <si>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</si>
  <si>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</si>
  <si>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</si>
  <si>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</si>
  <si>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</si>
  <si>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</si>
  <si>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</si>
  <si>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</si>
  <si>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</si>
  <si>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</si>
  <si>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</si>
  <si>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</si>
  <si>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</si>
  <si>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</si>
  <si>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</si>
  <si>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</si>
  <si>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</si>
  <si>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</si>
  <si>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</si>
  <si>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</si>
  <si>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</si>
  <si>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</si>
  <si>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</si>
  <si>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</si>
  <si>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</si>
  <si>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</si>
  <si>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</si>
  <si>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</si>
  <si>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</si>
  <si>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</si>
  <si>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</si>
  <si>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</si>
  <si>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</si>
  <si>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</si>
  <si>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</si>
  <si>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</si>
  <si>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</si>
  <si>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</si>
  <si>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</si>
  <si>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</si>
  <si>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</si>
  <si>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</si>
  <si>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</si>
  <si>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</si>
  <si>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</si>
  <si>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</si>
  <si>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</si>
  <si>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</si>
  <si>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</si>
  <si>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</si>
  <si>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</si>
  <si>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</si>
  <si>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</si>
  <si>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</si>
  <si>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</si>
  <si>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</si>
  <si>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</si>
  <si>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</si>
  <si>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</si>
  <si>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</si>
  <si>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</si>
  <si>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</si>
  <si>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</si>
  <si>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</si>
  <si>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</si>
  <si>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</si>
  <si>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</si>
  <si>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</si>
  <si>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</si>
  <si>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</si>
  <si>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</si>
  <si>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</si>
  <si>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</si>
  <si>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</si>
  <si>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</si>
  <si>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</si>
  <si>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</si>
  <si>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</si>
  <si>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</si>
  <si>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</si>
  <si>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</si>
  <si>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</si>
  <si>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</si>
  <si>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</si>
  <si>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</si>
  <si>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</si>
  <si>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</si>
  <si>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</si>
  <si>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</si>
  <si>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</si>
  <si>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</si>
  <si>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</si>
  <si>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</si>
  <si>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</si>
  <si>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</si>
  <si>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</si>
  <si>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</si>
  <si>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</si>
  <si>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</si>
  <si>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</si>
  <si>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</si>
  <si>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</si>
  <si>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</si>
  <si>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</si>
  <si>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</si>
  <si>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</si>
  <si>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</si>
  <si>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</si>
  <si>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</si>
  <si>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</si>
  <si>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</si>
  <si>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</si>
  <si>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</si>
  <si>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</si>
  <si>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</si>
  <si>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</si>
  <si>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</si>
  <si>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</si>
  <si>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</si>
  <si>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</si>
  <si>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</si>
  <si>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</si>
  <si>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</si>
  <si>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</si>
  <si>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</si>
  <si>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</si>
  <si>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</si>
  <si>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</si>
  <si>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</si>
  <si>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</si>
  <si>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</si>
  <si>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</si>
  <si>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</si>
  <si>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</si>
  <si>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</si>
  <si>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</si>
  <si>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</si>
  <si>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</si>
  <si>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</si>
  <si>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</si>
  <si>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</si>
  <si>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</si>
  <si>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</si>
  <si>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</si>
  <si>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</si>
  <si>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</si>
  <si>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</si>
  <si>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</si>
  <si>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</si>
  <si>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</si>
  <si>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</si>
  <si>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</si>
  <si>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</si>
  <si>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</si>
  <si>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</si>
  <si>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</si>
  <si>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</si>
  <si>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</si>
  <si>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</si>
  <si>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</si>
  <si>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</si>
  <si>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</si>
  <si>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</si>
  <si>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</si>
  <si>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</si>
  <si>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</si>
  <si>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</si>
  <si>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</si>
  <si>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</si>
  <si>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</si>
  <si>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</si>
  <si>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</si>
  <si>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</si>
  <si>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</si>
  <si>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</si>
  <si>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</si>
  <si>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</si>
  <si>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</si>
  <si>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</si>
  <si>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</si>
  <si>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</si>
  <si>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</si>
  <si>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</si>
  <si>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</si>
  <si>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</si>
  <si>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</si>
  <si>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</si>
  <si>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</si>
  <si>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</si>
  <si>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</si>
  <si>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</si>
  <si>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</si>
  <si>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</si>
  <si>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</si>
  <si>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</si>
  <si>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</si>
  <si>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</si>
  <si>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</si>
  <si>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</si>
  <si>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</si>
  <si>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</si>
  <si>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</si>
  <si>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</si>
  <si>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</si>
  <si>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</si>
  <si>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</si>
  <si>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</si>
  <si>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</si>
  <si>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</si>
  <si>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</si>
  <si>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</si>
  <si>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</si>
  <si>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</si>
  <si>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</si>
  <si>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</si>
  <si>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</si>
  <si>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</si>
  <si>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</si>
  <si>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</si>
  <si>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</si>
  <si>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</si>
  <si>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</si>
  <si>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</si>
  <si>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</si>
  <si>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</si>
  <si>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</si>
  <si>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</si>
  <si>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</si>
  <si>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</si>
  <si>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</si>
  <si>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</si>
  <si>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</si>
  <si>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</si>
  <si>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</si>
  <si>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</si>
  <si>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</si>
  <si>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</si>
  <si>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</si>
  <si>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</si>
  <si>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</si>
  <si>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</si>
  <si>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</si>
  <si>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</si>
  <si>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</si>
  <si>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</si>
  <si>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</si>
  <si>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</si>
  <si>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</si>
  <si>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</si>
  <si>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</si>
  <si>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</si>
  <si>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</si>
  <si>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</si>
  <si>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</si>
  <si>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</si>
  <si>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</si>
  <si>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</si>
  <si>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</si>
  <si>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</si>
  <si>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</si>
  <si>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</si>
  <si>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</si>
  <si>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</si>
  <si>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</si>
  <si>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</si>
  <si>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</si>
  <si>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</si>
  <si>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</si>
  <si>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</si>
  <si>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</si>
  <si>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</si>
  <si>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</si>
  <si>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</si>
  <si>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</si>
  <si>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</si>
  <si>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</si>
  <si>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</si>
  <si>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</si>
  <si>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</si>
  <si>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</si>
  <si>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</si>
  <si>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</si>
  <si>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</si>
  <si>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</si>
  <si>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</si>
  <si>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</si>
  <si>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</si>
  <si>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</si>
  <si>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</si>
  <si>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</si>
  <si>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</si>
  <si>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</si>
  <si>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</si>
  <si>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</si>
  <si>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</si>
  <si>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</si>
  <si>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</si>
  <si>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</si>
  <si>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</si>
  <si>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</si>
  <si>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</si>
  <si>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</si>
  <si>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</si>
  <si>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</si>
  <si>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</si>
  <si>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</si>
  <si>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</si>
  <si>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</si>
  <si>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</si>
  <si>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</si>
  <si>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</si>
  <si>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</si>
  <si>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</si>
  <si>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</si>
  <si>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</si>
  <si>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</si>
  <si>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</si>
  <si>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</si>
  <si>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</si>
  <si>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</si>
  <si>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</si>
  <si>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</si>
  <si>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</si>
  <si>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</si>
  <si>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</si>
  <si>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</si>
  <si>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</si>
  <si>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</si>
  <si>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</si>
  <si>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</si>
  <si>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</si>
  <si>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</si>
  <si>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</si>
  <si>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</si>
  <si>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</si>
  <si>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</si>
  <si>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</si>
  <si>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</si>
  <si>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</si>
  <si>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</si>
  <si>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</si>
  <si>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</si>
  <si>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</si>
  <si>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</si>
  <si>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</si>
  <si>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</si>
  <si>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</si>
  <si>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</si>
  <si>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</si>
  <si>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</si>
  <si>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</si>
  <si>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</si>
  <si>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</si>
  <si>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</si>
  <si>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</si>
  <si>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</si>
  <si>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</si>
  <si>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</si>
  <si>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</si>
  <si>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</si>
  <si>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</si>
  <si>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</si>
  <si>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</si>
  <si>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</si>
  <si>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</si>
  <si>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</si>
  <si>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</si>
  <si>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</si>
  <si>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</si>
  <si>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</si>
  <si>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</si>
  <si>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</si>
  <si>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</si>
  <si>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</si>
  <si>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</si>
  <si>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</si>
  <si>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</si>
  <si>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</si>
  <si>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</si>
  <si>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</si>
  <si>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</si>
  <si>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</si>
  <si>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</si>
  <si>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</si>
  <si>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</si>
  <si>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</si>
  <si>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</si>
  <si>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</si>
  <si>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</si>
  <si>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</si>
  <si>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</si>
  <si>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</si>
  <si>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</si>
  <si>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</si>
  <si>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</si>
  <si>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</si>
  <si>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</si>
  <si>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</si>
  <si>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</si>
  <si>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</si>
  <si>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</si>
  <si>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</si>
  <si>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</si>
  <si>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</si>
  <si>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</si>
  <si>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</si>
  <si>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</si>
  <si>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</si>
  <si>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</si>
  <si>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</si>
  <si>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</si>
  <si>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</si>
  <si>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</si>
  <si>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</si>
  <si>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</si>
  <si>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</si>
  <si>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</si>
  <si>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</si>
  <si>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</si>
  <si>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</si>
  <si>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</si>
  <si>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</si>
  <si>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</si>
  <si>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</si>
  <si>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</si>
  <si>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</si>
  <si>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</si>
  <si>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</si>
  <si>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</si>
  <si>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</si>
  <si>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</si>
  <si>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</si>
  <si>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</si>
  <si>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</si>
  <si>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</si>
  <si>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</si>
  <si>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</si>
  <si>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</si>
  <si>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</si>
  <si>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</si>
  <si>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</si>
  <si>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</si>
  <si>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</si>
  <si>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</si>
  <si>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</si>
  <si>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</si>
  <si>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</si>
  <si>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</si>
  <si>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</si>
  <si>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</si>
  <si>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</si>
  <si>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</si>
  <si>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</si>
  <si>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</si>
  <si>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</si>
  <si>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</si>
  <si>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</si>
  <si>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</si>
  <si>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</si>
  <si>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</si>
  <si>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</si>
  <si>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</si>
  <si>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</si>
  <si>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</si>
  <si>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</si>
  <si>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</si>
  <si>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</si>
  <si>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</si>
  <si>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</si>
  <si>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</si>
  <si>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</si>
  <si>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</si>
  <si>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</si>
  <si>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</si>
  <si>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</si>
  <si>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</si>
  <si>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</si>
  <si>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</si>
  <si>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</si>
  <si>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</si>
  <si>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</si>
  <si>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</si>
  <si>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</si>
  <si>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</si>
  <si>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</si>
  <si>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</si>
  <si>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</si>
  <si>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</si>
  <si>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</si>
  <si>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</si>
  <si>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</si>
  <si>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</si>
  <si>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</si>
  <si>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</si>
  <si>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</si>
  <si>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</si>
  <si>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</si>
  <si>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</si>
  <si>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</si>
  <si>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</si>
  <si>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</si>
  <si>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</si>
  <si>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</si>
  <si>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</si>
  <si>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</si>
  <si>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</si>
  <si>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</si>
  <si>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</si>
  <si>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</si>
  <si>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</si>
  <si>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</si>
  <si>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</si>
  <si>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</si>
  <si>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</si>
  <si>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</si>
  <si>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</si>
  <si>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</si>
  <si>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</si>
  <si>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</si>
  <si>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</si>
  <si>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</si>
  <si>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</si>
  <si>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</si>
  <si>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</si>
  <si>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</si>
  <si>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</si>
  <si>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</si>
  <si>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</si>
  <si>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</si>
  <si>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</si>
  <si>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</si>
  <si>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</si>
  <si>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</si>
  <si>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</si>
  <si>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</si>
  <si>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</si>
  <si>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</si>
  <si>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</si>
  <si>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</si>
  <si>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</si>
  <si>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</si>
  <si>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</si>
  <si>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</si>
  <si>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</si>
  <si>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</si>
  <si>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</si>
  <si>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</si>
  <si>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</si>
  <si>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</si>
  <si>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</si>
  <si>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</si>
  <si>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</si>
  <si>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</si>
  <si>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</si>
  <si>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</si>
  <si>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</si>
  <si>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</si>
  <si>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</si>
  <si>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</si>
  <si>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</si>
  <si>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</si>
  <si>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</si>
  <si>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</si>
  <si>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</si>
  <si>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</si>
  <si>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</si>
  <si>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</si>
  <si>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</si>
  <si>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</si>
  <si>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</si>
  <si>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</si>
  <si>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</si>
  <si>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</si>
  <si>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</si>
  <si>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</si>
  <si>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</si>
  <si>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</si>
  <si>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</si>
  <si>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</si>
  <si>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</si>
  <si>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</si>
  <si>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</si>
  <si>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</si>
  <si>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</si>
  <si>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</si>
  <si>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</si>
  <si>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</si>
  <si>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</si>
  <si>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</si>
  <si>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</si>
  <si>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</si>
  <si>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</si>
  <si>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</si>
  <si>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</si>
  <si>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</si>
  <si>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</si>
  <si>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</si>
  <si>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</si>
  <si>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</si>
  <si>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</si>
  <si>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</si>
  <si>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</si>
  <si>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</si>
  <si>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</si>
  <si>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</si>
  <si>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</si>
  <si>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</si>
  <si>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</si>
  <si>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</si>
  <si>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</si>
  <si>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</si>
  <si>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</si>
  <si>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</si>
  <si>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</si>
  <si>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</si>
  <si>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</si>
  <si>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</si>
  <si>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</si>
  <si>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</si>
  <si>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</si>
  <si>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</si>
  <si>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</si>
  <si>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</si>
  <si>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</si>
  <si>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</si>
  <si>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</si>
  <si>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</si>
  <si>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</si>
  <si>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</si>
  <si>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</si>
  <si>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</si>
  <si>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</si>
  <si>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</si>
  <si>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</si>
  <si>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</si>
  <si>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</si>
  <si>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</si>
  <si>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</si>
  <si>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</si>
  <si>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</si>
  <si>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</si>
  <si>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</si>
  <si>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</si>
  <si>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</si>
  <si>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</si>
  <si>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</si>
  <si>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</si>
  <si>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</si>
  <si>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</si>
  <si>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</si>
  <si>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</si>
  <si>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</si>
  <si>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</si>
  <si>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</si>
  <si>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</si>
  <si>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</si>
  <si>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</si>
  <si>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</si>
  <si>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</si>
  <si>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</si>
  <si>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</si>
  <si>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</si>
  <si>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</si>
  <si>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</si>
  <si>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</si>
  <si>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</si>
  <si>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</si>
  <si>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</si>
  <si>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</si>
  <si>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</si>
  <si>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</si>
  <si>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</si>
  <si>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</si>
  <si>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</si>
  <si>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</si>
  <si>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</si>
  <si>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</si>
  <si>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</si>
  <si>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</si>
  <si>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</si>
  <si>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</si>
  <si>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</si>
  <si>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</si>
  <si>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</si>
  <si>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</si>
  <si>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</si>
  <si>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</si>
  <si>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</si>
  <si>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</si>
  <si>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</si>
  <si>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</si>
  <si>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</si>
  <si>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</si>
  <si>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</si>
  <si>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</si>
  <si>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</si>
  <si>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</si>
  <si>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</si>
  <si>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</si>
  <si>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</si>
  <si>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</si>
  <si>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</si>
  <si>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</si>
  <si>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</si>
  <si>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</si>
  <si>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</si>
  <si>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</si>
  <si>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</si>
  <si>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</si>
  <si>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</si>
  <si>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</si>
  <si>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</si>
  <si>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</si>
  <si>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</si>
  <si>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</si>
  <si>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</si>
  <si>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</si>
  <si>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</si>
  <si>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</si>
  <si>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</si>
  <si>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</si>
  <si>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</si>
  <si>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</si>
  <si>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</si>
  <si>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</si>
  <si>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</si>
  <si>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</si>
  <si>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</si>
  <si>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</si>
  <si>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</si>
  <si>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</si>
  <si>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</si>
  <si>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</si>
  <si>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</si>
  <si>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</si>
  <si>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</si>
  <si>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</si>
  <si>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</si>
  <si>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</si>
  <si>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</si>
  <si>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</si>
  <si>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</si>
  <si>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</si>
  <si>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</si>
  <si>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</si>
  <si>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</si>
  <si>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</si>
  <si>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</si>
  <si>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</si>
  <si>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</si>
  <si>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</si>
  <si>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</si>
  <si>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</si>
  <si>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</si>
  <si>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</si>
  <si>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</si>
  <si>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</si>
  <si>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</si>
  <si>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</si>
  <si>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</si>
  <si>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</si>
  <si>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</si>
  <si>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</si>
  <si>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</si>
  <si>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</si>
  <si>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</si>
  <si>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</si>
  <si>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</si>
  <si>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</si>
  <si>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</si>
  <si>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</si>
  <si>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</si>
  <si>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</si>
  <si>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</si>
  <si>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</si>
  <si>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</si>
  <si>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</si>
  <si>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</si>
  <si>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</si>
  <si>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</si>
  <si>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</si>
  <si>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</si>
  <si>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</si>
  <si>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</si>
  <si>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</si>
  <si>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</si>
  <si>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</si>
  <si>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</si>
  <si>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</si>
  <si>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</si>
  <si>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</si>
  <si>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</si>
  <si>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</si>
  <si>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</si>
  <si>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</si>
  <si>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</si>
  <si>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</si>
  <si>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</si>
  <si>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</si>
  <si>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</si>
  <si>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</si>
  <si>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</si>
  <si>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</si>
  <si>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</si>
  <si>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</si>
  <si>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</si>
  <si>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</si>
  <si>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</si>
  <si>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</si>
  <si>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</si>
  <si>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</si>
  <si>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</si>
  <si>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</si>
  <si>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</si>
  <si>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</si>
  <si>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</si>
  <si>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</si>
  <si>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</si>
  <si>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</si>
  <si>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</si>
  <si>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</si>
  <si>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</si>
  <si>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</si>
  <si>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</si>
  <si>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</si>
  <si>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</si>
  <si>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</si>
  <si>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</si>
  <si>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</si>
  <si>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</si>
  <si>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</si>
  <si>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</si>
  <si>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</si>
  <si>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</si>
  <si>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</si>
  <si>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</si>
  <si>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</si>
  <si>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</si>
  <si>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</si>
  <si>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</si>
  <si>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</si>
  <si>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</si>
  <si>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</si>
  <si>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</si>
  <si>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</si>
  <si>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</si>
  <si>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</si>
  <si>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</si>
  <si>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</si>
  <si>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</si>
  <si>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</si>
  <si>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</si>
  <si>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</si>
  <si>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</si>
  <si>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</si>
  <si>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</si>
  <si>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</si>
  <si>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</si>
  <si>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</si>
  <si>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</si>
  <si>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</si>
  <si>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</si>
  <si>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</si>
  <si>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</si>
  <si>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</si>
  <si>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</si>
  <si>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</si>
  <si>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</si>
  <si>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</si>
  <si>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</si>
  <si>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</si>
  <si>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</si>
  <si>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</si>
  <si>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</si>
  <si>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</si>
  <si>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</si>
  <si>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</si>
  <si>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</si>
  <si>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</si>
  <si>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</si>
  <si>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</si>
  <si>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</si>
  <si>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</si>
  <si>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</si>
  <si>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</si>
  <si>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</si>
  <si>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</si>
  <si>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</si>
  <si>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</si>
  <si>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</si>
  <si>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</si>
  <si>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</si>
  <si>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</si>
  <si>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</si>
  <si>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</si>
  <si>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</si>
  <si>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</si>
  <si>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</si>
  <si>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</si>
  <si>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</si>
  <si>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</si>
  <si>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</si>
  <si>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</si>
  <si>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</si>
  <si>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</si>
  <si>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</si>
  <si>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</si>
  <si>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</si>
  <si>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</si>
  <si>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</si>
  <si>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</si>
  <si>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</si>
  <si>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</si>
  <si>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</si>
  <si>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</si>
  <si>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</si>
  <si>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</si>
  <si>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</si>
  <si>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</si>
  <si>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</si>
  <si>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</si>
  <si>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</si>
  <si>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</si>
  <si>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</si>
  <si>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</si>
  <si>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</si>
  <si>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</si>
  <si>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</si>
  <si>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</si>
  <si>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</si>
  <si>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</si>
  <si>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</si>
  <si>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</si>
  <si>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</si>
  <si>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</si>
  <si>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</si>
  <si>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</si>
  <si>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</si>
  <si>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</si>
  <si>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</si>
  <si>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</si>
  <si>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</si>
  <si>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</si>
  <si>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</si>
  <si>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</si>
  <si>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</si>
  <si>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</si>
  <si>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</si>
  <si>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</si>
  <si>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</si>
  <si>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</si>
  <si>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</si>
  <si>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</si>
  <si>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</si>
  <si>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</si>
  <si>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</si>
  <si>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</si>
  <si>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</si>
  <si>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</si>
  <si>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</si>
  <si>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</si>
  <si>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</si>
  <si>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</si>
  <si>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</si>
  <si>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</si>
  <si>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</si>
  <si>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</si>
  <si>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</si>
  <si>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</si>
  <si>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</si>
  <si>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</si>
  <si>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</si>
  <si>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</si>
  <si>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</si>
  <si>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</si>
  <si>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</si>
  <si>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</si>
  <si>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</si>
  <si>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</si>
  <si>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</si>
  <si>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</si>
  <si>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</si>
  <si>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</si>
  <si>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</si>
  <si>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</si>
  <si>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</si>
  <si>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</si>
  <si>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</si>
  <si>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</si>
  <si>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</si>
  <si>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</si>
  <si>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</si>
  <si>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</si>
  <si>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</si>
  <si>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</si>
  <si>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</si>
  <si>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</si>
  <si>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</si>
  <si>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</si>
  <si>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</si>
  <si>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</si>
  <si>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</si>
  <si>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</si>
  <si>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</si>
  <si>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</si>
  <si>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</si>
  <si>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</si>
  <si>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</si>
  <si>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</si>
  <si>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</si>
  <si>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</si>
  <si>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</si>
  <si>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</si>
  <si>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</si>
  <si>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</si>
  <si>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</si>
  <si>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</si>
  <si>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</si>
  <si>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</si>
  <si>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</si>
  <si>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</si>
  <si>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</si>
  <si>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</si>
  <si>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</si>
  <si>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</si>
  <si>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</si>
  <si>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</si>
  <si>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</si>
  <si>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</si>
  <si>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</si>
  <si>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</si>
  <si>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</si>
  <si>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</si>
  <si>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</si>
  <si>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</si>
  <si>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</si>
  <si>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</si>
  <si>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</si>
  <si>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</si>
  <si>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</si>
  <si>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</si>
  <si>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</si>
  <si>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</si>
  <si>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</si>
  <si>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</si>
  <si>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</si>
  <si>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</si>
  <si>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</si>
  <si>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</si>
  <si>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</si>
  <si>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</si>
  <si>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</si>
  <si>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</si>
  <si>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</si>
  <si>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</si>
  <si>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</si>
  <si>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</si>
  <si>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</si>
  <si>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</si>
  <si>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</si>
  <si>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</si>
  <si>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</si>
  <si>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</si>
  <si>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</si>
  <si>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</si>
  <si>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</si>
  <si>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</si>
  <si>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</si>
  <si>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</si>
  <si>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</si>
  <si>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</si>
  <si>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</si>
  <si>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</si>
  <si>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</si>
  <si>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</si>
  <si>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</si>
  <si>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</si>
  <si>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</si>
  <si>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</si>
  <si>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</si>
  <si>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</si>
  <si>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</si>
  <si>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</si>
  <si>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</si>
  <si>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</si>
  <si>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</si>
  <si>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</si>
  <si>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</si>
  <si>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</si>
  <si>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</si>
  <si>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</si>
  <si>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</si>
  <si>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</si>
  <si>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</si>
  <si>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</si>
  <si>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</si>
  <si>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</si>
  <si>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</si>
  <si>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</si>
  <si>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</si>
  <si>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</si>
  <si>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</si>
  <si>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</si>
  <si>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</si>
  <si>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</si>
  <si>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</si>
  <si>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</si>
  <si>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</si>
  <si>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</si>
  <si>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</si>
  <si>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</si>
  <si>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</si>
  <si>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</si>
  <si>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</si>
  <si>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</si>
  <si>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</si>
  <si>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</si>
  <si>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</si>
  <si>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</si>
  <si>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</si>
  <si>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</si>
  <si>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</si>
  <si>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</si>
  <si>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</si>
  <si>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</si>
  <si>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</si>
  <si>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</si>
  <si>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</si>
  <si>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</si>
  <si>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</si>
  <si>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</si>
  <si>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</si>
  <si>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</si>
  <si>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</si>
  <si>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</si>
  <si>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</si>
  <si>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</si>
  <si>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</si>
  <si>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</si>
  <si>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</si>
  <si>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</si>
  <si>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</si>
  <si>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</si>
  <si>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</si>
  <si>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</si>
  <si>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</si>
  <si>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</si>
  <si>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</si>
  <si>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</si>
  <si>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</si>
  <si>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</si>
  <si>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</si>
  <si>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</si>
  <si>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</si>
  <si>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</si>
  <si>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</si>
  <si>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</si>
  <si>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</si>
  <si>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</si>
  <si>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</si>
  <si>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</si>
  <si>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</si>
  <si>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</si>
  <si>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</si>
  <si>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</si>
  <si>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</si>
  <si>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</si>
  <si>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</si>
  <si>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</si>
  <si>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</si>
  <si>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</si>
  <si>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</si>
  <si>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</si>
  <si>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</si>
  <si>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</si>
  <si>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</si>
  <si>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</si>
  <si>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</si>
  <si>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</si>
  <si>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</si>
  <si>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</si>
  <si>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</si>
  <si>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</si>
  <si>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</si>
  <si>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</si>
  <si>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</si>
  <si>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</si>
  <si>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</si>
  <si>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</si>
  <si>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</si>
  <si>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</si>
  <si>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</si>
  <si>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</si>
  <si>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</si>
  <si>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</si>
  <si>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</si>
  <si>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</si>
  <si>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</si>
  <si>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</si>
  <si>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</si>
  <si>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</si>
  <si>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</si>
  <si>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</si>
  <si>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</si>
  <si>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</si>
  <si>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</si>
  <si>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</si>
  <si>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</si>
  <si>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</si>
  <si>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</si>
  <si>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</si>
  <si>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</si>
  <si>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</si>
  <si>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</si>
  <si>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</si>
  <si>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</si>
  <si>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</si>
  <si>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</si>
  <si>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</si>
  <si>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</si>
  <si>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</si>
  <si>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</si>
  <si>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</si>
  <si>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</si>
  <si>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</si>
  <si>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</si>
  <si>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</si>
  <si>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</si>
  <si>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</si>
  <si>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</si>
  <si>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</si>
  <si>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</si>
  <si>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</si>
  <si>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</si>
  <si>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</si>
  <si>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</si>
  <si>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</si>
  <si>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</si>
  <si>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</si>
  <si>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</si>
  <si>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</si>
  <si>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</si>
  <si>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</si>
  <si>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</si>
  <si>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</si>
  <si>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</si>
  <si>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</si>
  <si>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</si>
  <si>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</si>
  <si>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</si>
  <si>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</si>
  <si>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</si>
  <si>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</si>
  <si>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</si>
  <si>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</si>
  <si>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</si>
  <si>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</si>
  <si>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</si>
  <si>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</si>
  <si>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</si>
  <si>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</si>
  <si>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</si>
  <si>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</si>
  <si>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</si>
  <si>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</si>
  <si>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</si>
  <si>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</si>
  <si>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</si>
  <si>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</si>
  <si>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</si>
  <si>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</si>
  <si>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</si>
  <si>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</si>
  <si>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</si>
  <si>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</si>
  <si>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</si>
  <si>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</si>
  <si>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</si>
  <si>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</si>
  <si>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</si>
  <si>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</si>
  <si>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</si>
  <si>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</si>
  <si>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</si>
  <si>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</si>
  <si>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</si>
  <si>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</si>
  <si>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</si>
  <si>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</si>
  <si>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</si>
  <si>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</si>
  <si>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</si>
  <si>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</si>
  <si>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</si>
  <si>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</si>
  <si>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</si>
  <si>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</si>
  <si>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</si>
  <si>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</si>
  <si>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</si>
  <si>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</si>
  <si>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</si>
  <si>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</si>
  <si>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</si>
  <si>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</si>
  <si>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</si>
  <si>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</si>
  <si>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</si>
  <si>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</si>
  <si>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</si>
  <si>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</si>
  <si>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</si>
  <si>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</si>
  <si>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</si>
  <si>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</si>
  <si>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</si>
  <si>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</si>
  <si>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</si>
  <si>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</si>
  <si>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</si>
  <si>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</si>
  <si>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</si>
  <si>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</si>
  <si>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</si>
  <si>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</si>
  <si>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</si>
  <si>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</si>
  <si>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</si>
  <si>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</si>
  <si>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</si>
  <si>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</si>
  <si>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</si>
  <si>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</si>
  <si>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</si>
  <si>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</si>
  <si>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</si>
  <si>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</si>
  <si>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</si>
  <si>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</si>
  <si>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</si>
  <si>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</si>
  <si>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</si>
  <si>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</si>
  <si>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</si>
  <si>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</si>
  <si>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</si>
  <si>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</si>
  <si>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</si>
  <si>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</si>
  <si>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</si>
  <si>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</si>
  <si>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</si>
  <si>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</si>
  <si>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</si>
  <si>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</si>
  <si>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</si>
  <si>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</si>
  <si>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</si>
  <si>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</si>
  <si>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</si>
  <si>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</si>
  <si>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</si>
  <si>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</si>
  <si>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</si>
  <si>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</si>
  <si>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</si>
  <si>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</si>
  <si>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</si>
  <si>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</si>
  <si>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</si>
  <si>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</si>
  <si>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</si>
  <si>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</si>
  <si>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</si>
  <si>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</si>
  <si>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</si>
  <si>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</si>
  <si>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</si>
  <si>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</si>
  <si>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</si>
  <si>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</si>
  <si>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</si>
  <si>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</si>
  <si>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</si>
  <si>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</si>
  <si>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</si>
  <si>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</si>
  <si>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</si>
  <si>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</si>
  <si>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</si>
  <si>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</si>
  <si>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</si>
  <si>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</si>
  <si>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</si>
  <si>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</si>
  <si>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</si>
  <si>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</si>
  <si>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</si>
  <si>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</si>
  <si>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</si>
  <si>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</si>
  <si>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</si>
  <si>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</si>
  <si>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</si>
  <si>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</si>
  <si>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</si>
  <si>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</si>
  <si>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</si>
  <si>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</si>
  <si>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</si>
  <si>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</si>
  <si>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</si>
  <si>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</si>
  <si>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</si>
  <si>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</si>
  <si>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</si>
  <si>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</si>
  <si>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</si>
  <si>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</si>
  <si>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</si>
  <si>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</si>
  <si>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</si>
  <si>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</si>
  <si>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</si>
  <si>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</si>
  <si>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</si>
  <si>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</si>
  <si>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</si>
  <si>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</si>
  <si>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</si>
  <si>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</si>
  <si>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</si>
  <si>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</si>
  <si>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</si>
  <si>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</si>
  <si>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</si>
  <si>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</si>
  <si>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</si>
  <si>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</si>
  <si>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</si>
  <si>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</si>
  <si>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</si>
  <si>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</si>
  <si>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</si>
  <si>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</si>
  <si>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</si>
  <si>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</si>
  <si>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</si>
  <si>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</si>
  <si>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</si>
  <si>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</si>
  <si>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</si>
  <si>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</si>
  <si>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</si>
  <si>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</si>
  <si>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</si>
  <si>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</si>
  <si>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</si>
  <si>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</si>
  <si>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</si>
  <si>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</si>
  <si>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</si>
  <si>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</si>
  <si>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</si>
  <si>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</si>
  <si>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</si>
  <si>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</si>
  <si>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</si>
  <si>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</si>
  <si>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</si>
  <si>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</si>
  <si>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</si>
  <si>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</si>
  <si>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</si>
  <si>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</si>
  <si>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</si>
  <si>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</si>
  <si>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</si>
  <si>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</si>
  <si>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</si>
  <si>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</si>
  <si>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</si>
  <si>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</si>
  <si>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</si>
  <si>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</si>
  <si>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</si>
  <si>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</si>
  <si>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</si>
  <si>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</si>
  <si>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</si>
  <si>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</si>
  <si>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</si>
  <si>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</si>
  <si>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</si>
  <si>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</si>
  <si>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</si>
  <si>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</si>
  <si>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</si>
  <si>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</si>
  <si>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</si>
  <si>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</si>
  <si>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</si>
  <si>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</si>
  <si>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</si>
  <si>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</si>
  <si>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</si>
  <si>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</si>
  <si>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</si>
  <si>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</si>
  <si>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</si>
  <si>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</si>
  <si>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</si>
  <si>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</si>
  <si>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</si>
  <si>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</si>
  <si>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</si>
  <si>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</si>
  <si>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</si>
  <si>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</si>
  <si>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</si>
  <si>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</si>
  <si>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</si>
  <si>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</si>
  <si>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</si>
  <si>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</si>
  <si>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</si>
  <si>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</si>
  <si>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</si>
  <si>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</si>
  <si>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</si>
  <si>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</si>
  <si>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</si>
  <si>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</si>
  <si>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</si>
  <si>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</si>
  <si>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</si>
  <si>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</si>
  <si>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</si>
  <si>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</si>
  <si>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</si>
  <si>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</si>
  <si>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</si>
  <si>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</si>
  <si>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</si>
  <si>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</si>
  <si>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</si>
  <si>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</si>
  <si>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</si>
  <si>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</si>
  <si>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</si>
  <si>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</si>
  <si>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</si>
  <si>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</si>
  <si>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</si>
  <si>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</si>
  <si>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</si>
  <si>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</si>
  <si>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</si>
  <si>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</si>
  <si>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</si>
  <si>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</si>
  <si>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</si>
  <si>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</si>
  <si>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</si>
  <si>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</si>
  <si>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</si>
  <si>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</si>
  <si>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</si>
  <si>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</si>
  <si>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</si>
  <si>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</si>
  <si>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</si>
  <si>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</si>
  <si>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</si>
  <si>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</si>
  <si>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</si>
  <si>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</si>
  <si>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</si>
  <si>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</si>
  <si>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</si>
  <si>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</si>
  <si>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</si>
  <si>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</si>
  <si>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</si>
  <si>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</si>
  <si>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</si>
  <si>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</si>
  <si>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</si>
  <si>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</si>
  <si>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</si>
  <si>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</si>
  <si>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</si>
  <si>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</si>
  <si>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</si>
  <si>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</si>
  <si>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</si>
  <si>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</si>
  <si>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</si>
  <si>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</si>
  <si>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</si>
  <si>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</si>
  <si>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</si>
  <si>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</si>
  <si>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</si>
  <si>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</si>
  <si>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</si>
  <si>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</si>
  <si>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</si>
  <si>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</si>
  <si>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</si>
  <si>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</si>
  <si>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</si>
  <si>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</si>
  <si>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</si>
  <si>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</si>
  <si>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</si>
  <si>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</si>
  <si>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</si>
  <si>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</si>
  <si>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</si>
  <si>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</si>
  <si>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</si>
  <si>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</si>
  <si>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</si>
  <si>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</si>
  <si>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</si>
  <si>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</si>
  <si>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</si>
  <si>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</si>
  <si>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</si>
  <si>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</si>
  <si>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</si>
  <si>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</si>
  <si>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</si>
  <si>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</si>
  <si>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</si>
  <si>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</si>
  <si>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</si>
  <si>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</si>
  <si>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</si>
  <si>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</si>
  <si>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</si>
  <si>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</si>
  <si>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</si>
  <si>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</si>
  <si>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</si>
  <si>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</si>
  <si>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</si>
  <si>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</si>
  <si>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</si>
  <si>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</si>
  <si>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</si>
  <si>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</si>
  <si>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</si>
  <si>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</si>
  <si>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</si>
  <si>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</si>
  <si>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</si>
  <si>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</si>
  <si>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</si>
  <si>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</si>
  <si>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</si>
  <si>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</si>
  <si>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</si>
  <si>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</si>
  <si>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</si>
  <si>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</si>
  <si>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</si>
  <si>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</si>
  <si>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</si>
  <si>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</si>
  <si>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</si>
  <si>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</si>
  <si>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</si>
  <si>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</si>
  <si>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</si>
  <si>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</si>
  <si>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</si>
  <si>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</si>
  <si>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</si>
  <si>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</si>
  <si>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</si>
  <si>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</si>
  <si>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</si>
  <si>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</si>
  <si>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</si>
  <si>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</si>
  <si>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</si>
  <si>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</si>
  <si>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</si>
  <si>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</si>
  <si>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</si>
  <si>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</si>
  <si>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</si>
  <si>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</si>
  <si>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</si>
  <si>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</si>
  <si>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</si>
  <si>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</si>
  <si>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</si>
  <si>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</si>
  <si>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</si>
  <si>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</si>
  <si>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</si>
  <si>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</si>
  <si>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</si>
  <si>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</si>
  <si>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</si>
  <si>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</si>
  <si>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</si>
  <si>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</si>
  <si>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</si>
  <si>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</si>
  <si>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</si>
  <si>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</si>
  <si>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</si>
  <si>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</si>
  <si>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</si>
  <si>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</si>
  <si>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</si>
  <si>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</si>
  <si>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</si>
  <si>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</si>
  <si>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</si>
  <si>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</si>
  <si>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</si>
  <si>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</si>
  <si>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</si>
  <si>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</si>
  <si>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</si>
  <si>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</si>
  <si>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</si>
  <si>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</si>
  <si>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</si>
  <si>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</si>
  <si>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</si>
  <si>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</si>
  <si>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</si>
  <si>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</si>
  <si>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</si>
  <si>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</si>
  <si>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</si>
  <si>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</si>
  <si>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</si>
  <si>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</si>
  <si>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</si>
  <si>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</si>
  <si>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</si>
  <si>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</si>
  <si>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</si>
  <si>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</si>
  <si>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</si>
  <si>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</si>
  <si>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</si>
  <si>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</si>
  <si>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</si>
  <si>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</si>
  <si>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</si>
  <si>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</si>
  <si>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</si>
  <si>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</si>
  <si>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</si>
  <si>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</si>
  <si>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</si>
  <si>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</si>
  <si>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</si>
  <si>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</si>
  <si>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</si>
  <si>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</si>
  <si>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</si>
  <si>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</si>
  <si>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</si>
  <si>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</si>
  <si>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</si>
  <si>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</si>
  <si>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</si>
  <si>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</si>
  <si>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</si>
  <si>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</si>
  <si>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</si>
  <si>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</si>
  <si>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</si>
  <si>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</si>
  <si>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</si>
  <si>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</si>
  <si>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</si>
  <si>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</si>
  <si>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</si>
  <si>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</si>
  <si>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</si>
  <si>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</si>
  <si>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</si>
  <si>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</si>
  <si>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</si>
  <si>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</si>
  <si>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</si>
  <si>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</si>
  <si>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</si>
  <si>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</si>
  <si>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</si>
  <si>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</si>
  <si>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</si>
  <si>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</si>
  <si>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</si>
  <si>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</si>
  <si>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</si>
  <si>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</si>
  <si>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</si>
  <si>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</si>
  <si>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</si>
  <si>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</si>
  <si>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</si>
  <si>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</si>
  <si>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</si>
  <si>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</si>
  <si>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</si>
  <si>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</si>
  <si>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</si>
  <si>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</si>
  <si>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</si>
  <si>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</si>
  <si>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</si>
  <si>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</si>
  <si>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</si>
  <si>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</si>
  <si>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</si>
  <si>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</si>
  <si>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</si>
  <si>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</si>
  <si>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</si>
  <si>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</si>
  <si>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</si>
  <si>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</si>
  <si>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</si>
  <si>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</si>
  <si>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</si>
  <si>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</si>
  <si>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</si>
  <si>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</si>
  <si>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</si>
  <si>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</si>
  <si>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</si>
  <si>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</si>
  <si>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</si>
  <si>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</si>
  <si>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</si>
  <si>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</si>
  <si>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</si>
  <si>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</si>
  <si>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</si>
  <si>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</si>
  <si>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</si>
  <si>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</si>
  <si>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</si>
  <si>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</si>
  <si>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</si>
  <si>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</si>
  <si>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</si>
  <si>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</si>
  <si>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</si>
  <si>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</si>
  <si>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</si>
  <si>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</si>
  <si>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</si>
  <si>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</si>
  <si>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</si>
  <si>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</si>
  <si>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</si>
  <si>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</si>
  <si>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</si>
  <si>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</si>
  <si>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</si>
  <si>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</si>
  <si>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</si>
  <si>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</si>
  <si>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</si>
  <si>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</si>
  <si>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</si>
  <si>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</si>
  <si>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</si>
  <si>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</si>
  <si>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</si>
  <si>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</si>
  <si>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</si>
  <si>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</si>
  <si>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</si>
  <si>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</si>
  <si>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</si>
  <si>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</si>
  <si>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</si>
  <si>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</si>
  <si>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</si>
  <si>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</si>
  <si>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</si>
  <si>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</si>
  <si>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</si>
  <si>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</si>
  <si>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</si>
  <si>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</si>
  <si>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</si>
  <si>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</si>
  <si>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</si>
  <si>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</si>
  <si>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</si>
  <si>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</si>
  <si>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</si>
  <si>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</si>
  <si>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</si>
  <si>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</si>
  <si>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</si>
  <si>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</si>
  <si>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</si>
  <si>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</si>
  <si>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</si>
  <si>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</si>
  <si>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</si>
  <si>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</si>
  <si>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</si>
  <si>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</si>
  <si>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</si>
  <si>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</si>
  <si>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</si>
  <si>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</si>
  <si>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</si>
  <si>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</si>
  <si>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</si>
  <si>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</si>
  <si>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</si>
  <si>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</si>
  <si>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</si>
  <si>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</si>
  <si>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</si>
  <si>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</si>
  <si>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</si>
  <si>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</si>
  <si>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</si>
  <si>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</si>
  <si>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</si>
  <si>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</si>
  <si>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</si>
  <si>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</si>
  <si>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</si>
  <si>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</si>
  <si>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</si>
  <si>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</si>
  <si>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</si>
  <si>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</si>
  <si>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</si>
  <si>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</si>
  <si>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</si>
  <si>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</si>
  <si>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</si>
  <si>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</si>
  <si>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</si>
  <si>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</si>
  <si>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</si>
  <si>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</si>
  <si>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</si>
  <si>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</si>
  <si>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</si>
  <si>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</si>
  <si>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</si>
  <si>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</si>
  <si>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</si>
  <si>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</si>
  <si>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</si>
  <si>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</si>
  <si>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</si>
  <si>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</si>
  <si>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</si>
  <si>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</si>
  <si>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</si>
  <si>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</si>
  <si>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</si>
  <si>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</si>
  <si>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</si>
  <si>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</si>
  <si>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</si>
  <si>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</si>
  <si>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</si>
  <si>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</si>
  <si>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</si>
  <si>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</si>
  <si>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</si>
  <si>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</si>
  <si>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</si>
  <si>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</si>
  <si>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</si>
  <si>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</si>
  <si>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</si>
  <si>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</si>
  <si>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</si>
  <si>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</si>
  <si>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</si>
  <si>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</si>
  <si>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</si>
  <si>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</si>
  <si>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</si>
  <si>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</si>
  <si>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</si>
  <si>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</si>
  <si>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</si>
  <si>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</si>
  <si>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</si>
  <si>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</si>
  <si>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</si>
  <si>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</si>
  <si>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</si>
  <si>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</si>
  <si>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</si>
  <si>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</si>
  <si>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</si>
  <si>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</si>
  <si>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</si>
  <si>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</si>
  <si>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</si>
  <si>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</si>
  <si>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</si>
  <si>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</si>
  <si>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</si>
  <si>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</si>
  <si>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</si>
  <si>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</si>
  <si>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</si>
  <si>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</si>
  <si>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</si>
  <si>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</si>
  <si>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</si>
  <si>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</si>
  <si>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</si>
  <si>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</si>
  <si>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</si>
  <si>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</si>
  <si>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</si>
  <si>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</si>
  <si>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</si>
  <si>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</si>
  <si>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</si>
  <si>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</si>
  <si>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</si>
  <si>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</si>
  <si>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</si>
  <si>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</si>
  <si>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</si>
  <si>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</si>
  <si>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</si>
  <si>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</si>
  <si>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</si>
  <si>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</si>
  <si>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</si>
  <si>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</si>
  <si>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</si>
  <si>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</si>
  <si>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</si>
  <si>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</si>
  <si>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</si>
  <si>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</si>
  <si>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</si>
  <si>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</si>
  <si>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</si>
  <si>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</si>
  <si>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</si>
  <si>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</si>
  <si>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</si>
  <si>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</si>
  <si>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</si>
  <si>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</si>
  <si>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</si>
  <si>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</si>
  <si>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</si>
  <si>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</si>
  <si>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</si>
  <si>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</si>
  <si>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</si>
  <si>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</si>
  <si>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</si>
  <si>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</si>
  <si>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</si>
  <si>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</si>
  <si>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</si>
  <si>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</si>
  <si>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</si>
  <si>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</si>
  <si>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</si>
  <si>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</si>
  <si>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</si>
  <si>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</si>
  <si>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</si>
  <si>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</si>
  <si>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</si>
  <si>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</si>
  <si>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</si>
  <si>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</si>
  <si>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</si>
  <si>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</si>
  <si>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</si>
  <si>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</si>
  <si>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</si>
  <si>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</si>
  <si>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</si>
  <si>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</si>
  <si>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</si>
  <si>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</si>
  <si>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</si>
  <si>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</si>
  <si>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</si>
  <si>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</si>
  <si>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</si>
  <si>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</si>
  <si>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</si>
  <si>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</si>
  <si>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</si>
  <si>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</si>
  <si>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</si>
  <si>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</si>
  <si>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</si>
  <si>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</si>
  <si>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</si>
  <si>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</si>
  <si>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</si>
  <si>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</si>
  <si>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</si>
  <si>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</si>
  <si>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</si>
  <si>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</si>
  <si>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</si>
  <si>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</si>
  <si>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</si>
  <si>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</si>
  <si>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</si>
  <si>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</si>
  <si>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</si>
  <si>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</si>
  <si>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</si>
  <si>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</si>
  <si>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</si>
  <si>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</si>
  <si>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</si>
  <si>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</si>
  <si>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</si>
  <si>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</si>
  <si>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</si>
  <si>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</si>
  <si>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</si>
  <si>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</si>
  <si>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</si>
  <si>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</si>
  <si>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</si>
  <si>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</si>
  <si>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</si>
  <si>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</si>
  <si>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</si>
  <si>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</si>
  <si>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</si>
  <si>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</si>
  <si>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</si>
  <si>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</si>
  <si>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</si>
  <si>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</si>
  <si>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</si>
  <si>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</si>
  <si>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</si>
  <si>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</si>
  <si>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</si>
  <si>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</si>
  <si>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</si>
  <si>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</si>
  <si>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</si>
  <si>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</si>
  <si>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</si>
  <si>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</si>
  <si>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</si>
  <si>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</si>
  <si>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</si>
  <si>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</si>
  <si>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</si>
  <si>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</si>
  <si>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</si>
  <si>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</si>
  <si>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</si>
  <si>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</si>
  <si>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</si>
  <si>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</si>
  <si>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</si>
  <si>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</si>
  <si>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</si>
  <si>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</si>
  <si>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</si>
  <si>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</si>
  <si>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</si>
  <si>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</si>
  <si>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</si>
  <si>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</si>
  <si>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</si>
  <si>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</si>
  <si>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</si>
  <si>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</si>
  <si>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</si>
  <si>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</si>
  <si>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</si>
  <si>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</si>
  <si>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</si>
  <si>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</si>
  <si>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</si>
  <si>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</si>
  <si>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</si>
  <si>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</si>
  <si>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</si>
  <si>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</si>
  <si>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</si>
  <si>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</si>
  <si>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</si>
  <si>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</si>
  <si>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</si>
  <si>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</si>
  <si>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</si>
  <si>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</si>
  <si>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</si>
  <si>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</si>
  <si>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</si>
  <si>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</si>
  <si>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</si>
  <si>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</si>
  <si>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</si>
  <si>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</si>
  <si>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</si>
  <si>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</si>
  <si>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</si>
  <si>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</si>
  <si>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</si>
  <si>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</si>
  <si>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</si>
  <si>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</si>
  <si>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</si>
  <si>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</si>
  <si>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</si>
  <si>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</si>
  <si>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</si>
  <si>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</si>
  <si>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</si>
  <si>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</si>
  <si>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</si>
  <si>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</si>
  <si>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</si>
  <si>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</si>
  <si>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</si>
  <si>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</si>
  <si>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</si>
  <si>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</si>
  <si>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</si>
  <si>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</si>
  <si>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</si>
  <si>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</si>
  <si>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</si>
  <si>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</si>
  <si>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</si>
  <si>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</si>
  <si>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</si>
  <si>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</si>
  <si>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</si>
  <si>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</si>
  <si>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</si>
  <si>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</si>
  <si>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</si>
  <si>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</si>
  <si>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</si>
  <si>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</si>
  <si>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</si>
  <si>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</si>
  <si>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</si>
  <si>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</si>
  <si>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</si>
  <si>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</si>
  <si>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</si>
  <si>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</si>
  <si>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</si>
  <si>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</si>
  <si>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</si>
  <si>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</si>
  <si>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</si>
  <si>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</si>
  <si>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</si>
  <si>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</si>
  <si>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</si>
  <si>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</si>
  <si>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</si>
  <si>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</si>
  <si>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</si>
  <si>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</si>
  <si>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</si>
  <si>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</si>
  <si>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</si>
  <si>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</si>
  <si>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</si>
  <si>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</si>
  <si>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</si>
  <si>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</si>
  <si>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</si>
  <si>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</si>
  <si>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</si>
  <si>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</si>
  <si>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</si>
  <si>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</si>
  <si>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</si>
  <si>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</si>
  <si>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</si>
  <si>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</si>
  <si>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</si>
  <si>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</si>
  <si>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</si>
  <si>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</si>
  <si>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</si>
  <si>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</si>
  <si>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</si>
  <si>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</si>
  <si>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</si>
  <si>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</si>
  <si>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</si>
  <si>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</si>
  <si>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</si>
  <si>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</si>
  <si>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</si>
  <si>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</si>
  <si>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</si>
  <si>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</si>
  <si>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</si>
  <si>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</si>
  <si>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</si>
  <si>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</si>
  <si>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</si>
  <si>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</si>
  <si>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</si>
  <si>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</si>
  <si>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</si>
  <si>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</si>
  <si>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</si>
  <si>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</si>
  <si>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</si>
  <si>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</si>
  <si>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</si>
  <si>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</si>
  <si>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</si>
  <si>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</si>
  <si>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</si>
  <si>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</si>
  <si>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</si>
  <si>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</si>
  <si>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</si>
  <si>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</si>
  <si>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</si>
  <si>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</si>
  <si>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</si>
  <si>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</si>
  <si>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</si>
  <si>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</si>
  <si>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</si>
  <si>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</si>
  <si>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</si>
  <si>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</si>
  <si>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</si>
  <si>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</si>
  <si>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</si>
  <si>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</si>
  <si>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</si>
  <si>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</si>
  <si>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</si>
  <si>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</si>
  <si>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</si>
  <si>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</si>
  <si>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</si>
  <si>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</si>
  <si>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</si>
  <si>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</si>
  <si>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</si>
  <si>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</si>
  <si>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</si>
  <si>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</si>
  <si>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</si>
  <si>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</si>
  <si>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</si>
  <si>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</si>
  <si>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</si>
  <si>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</si>
  <si>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</si>
  <si>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</si>
  <si>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</si>
  <si>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</si>
  <si>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</si>
  <si>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</si>
  <si>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</si>
  <si>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</si>
  <si>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</si>
  <si>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</si>
  <si>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</si>
  <si>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</si>
  <si>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</si>
  <si>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</si>
  <si>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</si>
  <si>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</si>
  <si>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</si>
  <si>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</si>
  <si>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</si>
  <si>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</si>
  <si>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</si>
  <si>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</si>
  <si>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</si>
  <si>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</si>
  <si>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</si>
  <si>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</si>
  <si>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</si>
  <si>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</si>
  <si>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</si>
  <si>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</si>
  <si>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</si>
  <si>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</si>
  <si>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</si>
  <si>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</si>
  <si>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</si>
  <si>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</si>
  <si>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</si>
  <si>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</si>
  <si>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</si>
  <si>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</si>
  <si>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</si>
  <si>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</si>
  <si>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</si>
  <si>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</si>
  <si>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</si>
  <si>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</si>
  <si>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</si>
  <si>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</si>
  <si>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</si>
  <si>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</si>
  <si>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</si>
  <si>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</si>
  <si>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</si>
  <si>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</si>
  <si>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</si>
  <si>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</si>
  <si>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</si>
  <si>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</si>
  <si>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</si>
  <si>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</si>
  <si>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</si>
  <si>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</si>
  <si>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</si>
  <si>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</si>
  <si>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</si>
  <si>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</si>
  <si>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</si>
  <si>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</si>
  <si>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</si>
  <si>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</si>
  <si>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</si>
  <si>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</si>
  <si>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</si>
  <si>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</si>
  <si>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</si>
  <si>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</si>
  <si>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</si>
  <si>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</si>
  <si>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</si>
  <si>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</si>
  <si>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</si>
  <si>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</si>
  <si>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</si>
  <si>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</si>
  <si>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</si>
  <si>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</si>
  <si>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</si>
  <si>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</si>
  <si>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</si>
  <si>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</si>
  <si>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</si>
  <si>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</si>
  <si>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</si>
  <si>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</si>
  <si>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</si>
  <si>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</si>
  <si>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</si>
  <si>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</si>
  <si>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</si>
  <si>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</si>
  <si>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</si>
  <si>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</si>
  <si>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</si>
  <si>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</si>
  <si>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</si>
  <si>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</si>
  <si>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</si>
  <si>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</si>
  <si>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</si>
  <si>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</si>
  <si>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</si>
  <si>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</si>
  <si>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</si>
  <si>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</si>
  <si>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</si>
  <si>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</si>
  <si>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</si>
  <si>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</si>
  <si>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</si>
  <si>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</si>
  <si>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</si>
  <si>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</si>
  <si>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</si>
  <si>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</si>
  <si>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</si>
  <si>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</si>
  <si>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</si>
  <si>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</si>
  <si>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</si>
  <si>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</si>
  <si>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</si>
  <si>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</si>
  <si>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</si>
  <si>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</si>
  <si>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</si>
  <si>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</si>
  <si>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</si>
  <si>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</si>
  <si>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</si>
  <si>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</si>
  <si>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</si>
  <si>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</si>
  <si>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</si>
  <si>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</si>
  <si>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</si>
  <si>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</si>
  <si>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</si>
  <si>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</si>
  <si>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</si>
  <si>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</si>
  <si>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</si>
  <si>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</si>
  <si>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</si>
  <si>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</si>
  <si>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</si>
  <si>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</si>
  <si>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</si>
  <si>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</si>
  <si>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</si>
  <si>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</si>
  <si>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</si>
  <si>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</si>
  <si>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</si>
  <si>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</si>
  <si>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</si>
  <si>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</si>
  <si>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</si>
  <si>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</si>
  <si>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</si>
  <si>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</si>
  <si>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</si>
  <si>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</si>
  <si>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</si>
  <si>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</si>
  <si>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</si>
  <si>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</si>
  <si>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</si>
  <si>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</si>
  <si>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</si>
  <si>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</si>
  <si>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</si>
  <si>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</si>
  <si>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</si>
  <si>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</si>
  <si>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</si>
  <si>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</si>
  <si>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</si>
  <si>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</si>
  <si>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</si>
  <si>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</si>
  <si>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</si>
  <si>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</si>
  <si>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</si>
  <si>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</si>
  <si>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</si>
  <si>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</si>
  <si>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</si>
  <si>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</si>
  <si>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</si>
  <si>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</si>
  <si>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</si>
  <si>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</si>
  <si>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</si>
  <si>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</si>
  <si>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</si>
  <si>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</si>
  <si>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</si>
  <si>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</si>
  <si>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</si>
  <si>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</si>
  <si>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</si>
  <si>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</si>
  <si>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</si>
  <si>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</si>
  <si>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</si>
  <si>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</si>
  <si>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</si>
  <si>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</si>
  <si>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</si>
  <si>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</si>
  <si>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</si>
  <si>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</si>
  <si>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</si>
  <si>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</si>
  <si>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</si>
  <si>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</si>
  <si>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</si>
  <si>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</si>
  <si>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</si>
  <si>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</si>
  <si>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</si>
  <si>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</si>
  <si>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</si>
  <si>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</si>
  <si>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</si>
  <si>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</si>
  <si>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</si>
  <si>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</si>
  <si>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</si>
  <si>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</si>
  <si>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</si>
  <si>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</si>
  <si>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</si>
  <si>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</si>
  <si>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</si>
  <si>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</si>
  <si>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</si>
  <si>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</si>
  <si>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</si>
  <si>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</si>
  <si>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</si>
  <si>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</si>
  <si>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</si>
  <si>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</si>
  <si>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</si>
  <si>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</si>
  <si>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</si>
  <si>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</si>
  <si>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</si>
  <si>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</si>
  <si>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</si>
  <si>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</si>
  <si>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</si>
  <si>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</si>
  <si>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</si>
  <si>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</si>
  <si>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</si>
  <si>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</si>
  <si>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</si>
  <si>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</si>
  <si>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</si>
  <si>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</si>
  <si>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</si>
  <si>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</si>
  <si>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</si>
  <si>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</si>
  <si>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</si>
  <si>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</si>
  <si>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</si>
  <si>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</si>
  <si>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</si>
  <si>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</si>
  <si>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</si>
  <si>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</si>
  <si>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</si>
  <si>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</si>
  <si>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</si>
  <si>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</si>
  <si>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</si>
  <si>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</si>
  <si>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</si>
  <si>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</si>
  <si>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</si>
  <si>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</si>
  <si>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</si>
  <si>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</si>
  <si>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</si>
  <si>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</si>
  <si>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</si>
  <si>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</si>
  <si>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</si>
  <si>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</si>
  <si>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</si>
  <si>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</si>
  <si>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</si>
  <si>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</si>
  <si>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</si>
  <si>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</si>
  <si>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</si>
  <si>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</si>
  <si>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</si>
  <si>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</si>
  <si>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</si>
  <si>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</si>
  <si>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</si>
  <si>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</si>
  <si>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</si>
  <si>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</si>
  <si>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</si>
  <si>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</si>
  <si>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</si>
  <si>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</si>
  <si>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</si>
  <si>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</si>
  <si>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</si>
  <si>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</si>
  <si>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</si>
  <si>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</si>
  <si>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</si>
  <si>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</si>
  <si>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</si>
  <si>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</si>
  <si>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</si>
  <si>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</si>
  <si>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</si>
  <si>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</si>
  <si>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</si>
  <si>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</si>
  <si>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</si>
  <si>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</si>
  <si>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</si>
  <si>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</si>
  <si>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</si>
  <si>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</si>
  <si>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</si>
  <si>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</si>
  <si>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</si>
  <si>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</si>
  <si>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</si>
  <si>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</si>
  <si>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</si>
  <si>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</si>
  <si>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</si>
  <si>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</si>
  <si>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</si>
  <si>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</si>
  <si>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</si>
  <si>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</si>
  <si>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</si>
  <si>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</si>
  <si>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</si>
  <si>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</si>
  <si>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</si>
  <si>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</si>
  <si>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</si>
  <si>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</si>
  <si>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</si>
  <si>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</si>
  <si>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</si>
  <si>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</si>
  <si>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</si>
  <si>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</si>
  <si>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</si>
  <si>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</si>
  <si>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</si>
  <si>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</si>
  <si>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</si>
  <si>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</si>
  <si>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</si>
  <si>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</si>
  <si>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</si>
  <si>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</si>
  <si>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</si>
  <si>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</si>
  <si>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</si>
  <si>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</si>
  <si>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</si>
  <si>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</si>
  <si>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</si>
  <si>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</si>
  <si>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</si>
  <si>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</si>
  <si>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</si>
  <si>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</si>
  <si>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</si>
  <si>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</si>
  <si>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</si>
  <si>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</si>
  <si>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</si>
  <si>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</si>
  <si>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</si>
  <si>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</si>
  <si>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</si>
  <si>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</si>
  <si>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</si>
  <si>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</si>
  <si>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</si>
  <si>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</si>
  <si>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</si>
  <si>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</si>
  <si>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</si>
  <si>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</si>
  <si>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</si>
  <si>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</si>
  <si>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</si>
  <si>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</si>
  <si>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</si>
  <si>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</si>
  <si>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</si>
  <si>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</si>
  <si>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</si>
  <si>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</si>
  <si>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</si>
  <si>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</si>
  <si>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</si>
  <si>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</si>
  <si>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</si>
  <si>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</si>
  <si>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</si>
  <si>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</si>
  <si>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</si>
  <si>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</si>
  <si>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</si>
  <si>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</si>
  <si>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</si>
  <si>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</si>
  <si>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</si>
  <si>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</si>
  <si>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</si>
  <si>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</si>
  <si>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</si>
  <si>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</si>
  <si>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</si>
  <si>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</si>
  <si>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</si>
  <si>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</si>
  <si>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</si>
  <si>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</si>
  <si>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</si>
  <si>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</si>
  <si>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</si>
  <si>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</si>
  <si>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</si>
  <si>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</si>
  <si>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</si>
  <si>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</si>
  <si>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</si>
  <si>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</si>
  <si>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</si>
  <si>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</si>
  <si>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</si>
  <si>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</si>
  <si>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</si>
  <si>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</si>
  <si>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</si>
  <si>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</si>
  <si>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</si>
  <si>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</si>
  <si>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</si>
  <si>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</si>
  <si>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</si>
  <si>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</si>
  <si>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</si>
  <si>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</si>
  <si>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</si>
  <si>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</si>
  <si>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</si>
  <si>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</si>
  <si>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</si>
  <si>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</si>
  <si>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</si>
  <si>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</si>
  <si>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</si>
  <si>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</si>
  <si>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</si>
  <si>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</si>
  <si>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</si>
  <si>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</si>
  <si>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</si>
  <si>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</si>
  <si>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</si>
  <si>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</si>
  <si>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</si>
  <si>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</si>
  <si>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</si>
  <si>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</si>
  <si>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</si>
  <si>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</si>
  <si>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</si>
  <si>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</si>
  <si>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</si>
  <si>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</si>
  <si>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</si>
  <si>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</si>
  <si>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</si>
  <si>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</si>
  <si>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</si>
  <si>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</si>
  <si>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</si>
  <si>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</si>
  <si>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</si>
  <si>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</si>
  <si>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</si>
  <si>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</si>
  <si>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</si>
  <si>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</si>
  <si>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</si>
  <si>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</si>
  <si>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</si>
  <si>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</si>
  <si>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</si>
  <si>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</si>
  <si>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</si>
  <si>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</si>
  <si>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</si>
  <si>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</si>
  <si>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</si>
  <si>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</si>
  <si>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</si>
  <si>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</si>
  <si>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</si>
  <si>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</si>
  <si>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</si>
  <si>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</si>
  <si>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</si>
  <si>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</si>
  <si>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</si>
  <si>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</si>
  <si>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</si>
  <si>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</si>
  <si>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</si>
  <si>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</si>
  <si>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</si>
  <si>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</si>
  <si>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</si>
  <si>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</si>
  <si>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</si>
  <si>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</si>
  <si>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</si>
  <si>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</si>
  <si>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</si>
  <si>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</si>
  <si>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</si>
  <si>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</si>
  <si>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</si>
  <si>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</si>
  <si>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</si>
  <si>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</si>
  <si>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</si>
  <si>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</si>
  <si>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</si>
  <si>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</si>
  <si>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</si>
  <si>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</si>
  <si>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</si>
  <si>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</si>
  <si>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</si>
  <si>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</si>
  <si>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</si>
  <si>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</si>
  <si>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</si>
  <si>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</si>
  <si>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</si>
  <si>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</si>
  <si>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</si>
  <si>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</si>
  <si>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</si>
  <si>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</si>
  <si>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</si>
  <si>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</si>
  <si>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</si>
  <si>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</si>
  <si>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</si>
  <si>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</si>
  <si>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</si>
  <si>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</si>
  <si>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</si>
  <si>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</si>
  <si>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</si>
  <si>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</si>
  <si>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</si>
  <si>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</si>
  <si>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</si>
  <si>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</si>
  <si>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</si>
  <si>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</si>
  <si>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</si>
  <si>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</si>
  <si>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</si>
  <si>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</si>
  <si>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</si>
  <si>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</si>
  <si>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</si>
  <si>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</si>
  <si>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</si>
  <si>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</si>
  <si>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</si>
  <si>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</si>
  <si>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</si>
  <si>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</si>
  <si>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</si>
  <si>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</si>
  <si>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</si>
  <si>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</si>
  <si>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</si>
  <si>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</si>
  <si>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</si>
  <si>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</si>
  <si>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</si>
  <si>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</si>
  <si>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</si>
  <si>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</si>
  <si>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</si>
  <si>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</si>
  <si>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</si>
  <si>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</si>
  <si>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</si>
  <si>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</si>
  <si>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</si>
  <si>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</si>
  <si>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</si>
  <si>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</si>
  <si>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</si>
  <si>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</si>
  <si>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</si>
  <si>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</si>
  <si>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</si>
  <si>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</si>
  <si>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</si>
  <si>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</si>
  <si>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</si>
  <si>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</si>
  <si>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</si>
  <si>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</si>
  <si>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</si>
  <si>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</si>
  <si>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</si>
  <si>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</si>
  <si>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</si>
  <si>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</si>
  <si>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</si>
  <si>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</si>
  <si>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</si>
  <si>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</si>
  <si>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</si>
  <si>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</si>
  <si>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</si>
  <si>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</si>
  <si>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</si>
  <si>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</si>
  <si>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</si>
  <si>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</si>
  <si>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</si>
  <si>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</si>
  <si>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</si>
  <si>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</si>
  <si>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</si>
  <si>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</si>
  <si>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</si>
  <si>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</si>
  <si>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</si>
  <si>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</si>
  <si>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</si>
  <si>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</si>
  <si>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</si>
  <si>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</si>
  <si>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</si>
  <si>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</si>
  <si>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</si>
  <si>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</si>
  <si>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</si>
  <si>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</si>
  <si>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</si>
  <si>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</si>
  <si>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</si>
  <si>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</si>
  <si>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</si>
  <si>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</si>
  <si>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</si>
  <si>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</si>
  <si>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</si>
  <si>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</si>
  <si>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</si>
  <si>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</si>
  <si>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</si>
  <si>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</si>
  <si>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</si>
  <si>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</si>
  <si>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</si>
  <si>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</si>
  <si>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</si>
  <si>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</si>
  <si>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</si>
  <si>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</si>
  <si>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</si>
  <si>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</si>
  <si>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</si>
  <si>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</si>
  <si>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</si>
  <si>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</si>
  <si>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</si>
  <si>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</si>
  <si>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</si>
  <si>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</si>
  <si>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</si>
  <si>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</si>
  <si>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</si>
  <si>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</si>
  <si>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</si>
  <si>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</si>
  <si>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</si>
  <si>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</si>
  <si>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</si>
  <si>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</si>
  <si>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</si>
  <si>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</si>
  <si>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</si>
  <si>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</si>
  <si>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</si>
  <si>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</si>
  <si>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</si>
  <si>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</si>
  <si>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</si>
  <si>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</si>
  <si>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</si>
  <si>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</si>
  <si>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</si>
  <si>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</si>
  <si>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</si>
  <si>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</si>
  <si>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</si>
  <si>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</si>
  <si>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</si>
  <si>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</si>
  <si>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</si>
  <si>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</si>
  <si>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</si>
  <si>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</si>
  <si>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</si>
  <si>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</si>
  <si>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</si>
  <si>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</si>
  <si>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</si>
  <si>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</si>
  <si>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</si>
  <si>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</si>
  <si>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</si>
  <si>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</si>
  <si>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</si>
  <si>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</si>
  <si>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</si>
  <si>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</si>
  <si>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</si>
  <si>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</si>
  <si>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</si>
  <si>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</si>
  <si>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</si>
  <si>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</si>
  <si>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</si>
  <si>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</si>
  <si>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</si>
  <si>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</si>
  <si>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</si>
  <si>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</si>
  <si>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</si>
  <si>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</si>
  <si>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</si>
  <si>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</si>
  <si>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</si>
  <si>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</si>
  <si>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</si>
  <si>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</si>
  <si>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</si>
  <si>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</si>
  <si>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</si>
  <si>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</si>
  <si>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</si>
  <si>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</si>
  <si>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</si>
  <si>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</si>
  <si>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</si>
  <si>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</si>
  <si>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</si>
  <si>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</si>
  <si>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</si>
  <si>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</si>
  <si>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</si>
  <si>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</si>
  <si>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</si>
  <si>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</si>
  <si>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</si>
  <si>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</si>
  <si>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</si>
  <si>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</si>
  <si>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</si>
  <si>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</si>
  <si>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</si>
  <si>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</si>
  <si>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</si>
  <si>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</si>
  <si>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</si>
  <si>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</si>
  <si>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</si>
  <si>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</si>
  <si>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</si>
  <si>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</si>
  <si>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</si>
  <si>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</si>
  <si>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</si>
  <si>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</si>
  <si>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</si>
  <si>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</si>
  <si>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</si>
  <si>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</si>
  <si>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</si>
  <si>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</si>
  <si>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</si>
  <si>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</si>
  <si>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</si>
  <si>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</si>
  <si>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</si>
  <si>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</si>
  <si>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</si>
  <si>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</si>
  <si>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</si>
  <si>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</si>
  <si>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</si>
  <si>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</si>
  <si>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</si>
  <si>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</si>
  <si>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</si>
  <si>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</si>
  <si>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</si>
  <si>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</si>
  <si>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</si>
  <si>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</si>
  <si>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</si>
  <si>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</si>
  <si>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</si>
  <si>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</si>
  <si>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</si>
  <si>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</si>
  <si>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</si>
  <si>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</si>
  <si>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</si>
  <si>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</si>
  <si>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</si>
  <si>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</si>
  <si>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</si>
  <si>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</si>
  <si>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</si>
  <si>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</si>
  <si>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</si>
  <si>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</si>
  <si>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</si>
  <si>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</si>
  <si>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</si>
  <si>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</si>
  <si>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</si>
  <si>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</si>
  <si>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</si>
  <si>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</si>
  <si>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</si>
  <si>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</si>
  <si>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</si>
  <si>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</si>
  <si>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</si>
  <si>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</si>
  <si>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</si>
  <si>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</si>
  <si>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</si>
  <si>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</si>
  <si>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</si>
  <si>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</si>
  <si>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</si>
  <si>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</si>
  <si>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</si>
  <si>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</si>
  <si>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</si>
  <si>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</si>
  <si>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</si>
  <si>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</si>
  <si>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</si>
  <si>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</si>
  <si>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</si>
  <si>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</si>
  <si>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</si>
  <si>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</si>
  <si>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</si>
  <si>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</si>
  <si>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</si>
  <si>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</si>
  <si>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</si>
  <si>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</si>
  <si>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</si>
  <si>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</si>
  <si>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</si>
  <si>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</si>
  <si>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</si>
  <si>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</si>
  <si>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</si>
  <si>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</si>
  <si>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</si>
  <si>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</si>
  <si>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</si>
  <si>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</si>
  <si>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</si>
  <si>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</si>
  <si>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</si>
  <si>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</si>
  <si>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</si>
  <si>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</si>
  <si>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</si>
  <si>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</si>
  <si>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</si>
  <si>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</si>
  <si>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</si>
  <si>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</si>
  <si>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</si>
  <si>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</si>
  <si>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</si>
  <si>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</si>
  <si>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</si>
  <si>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</si>
  <si>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</si>
  <si>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</si>
  <si>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</si>
  <si>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</si>
  <si>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</si>
  <si>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</si>
  <si>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</si>
  <si>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</si>
  <si>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</si>
  <si>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</si>
  <si>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</si>
  <si>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</si>
  <si>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</si>
  <si>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</si>
  <si>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</si>
  <si>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</si>
  <si>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</si>
  <si>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</si>
  <si>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</si>
  <si>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</si>
  <si>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</si>
  <si>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</si>
  <si>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</si>
  <si>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</si>
  <si>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</si>
  <si>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</si>
  <si>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</si>
  <si>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</si>
  <si>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</si>
  <si>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</si>
  <si>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</si>
  <si>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</si>
  <si>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</si>
  <si>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</si>
  <si>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</si>
  <si>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</si>
  <si>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</si>
  <si>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</si>
  <si>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</si>
  <si>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</si>
  <si>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</si>
  <si>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</si>
  <si>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</si>
  <si>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</si>
  <si>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</si>
  <si>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</si>
  <si>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</si>
  <si>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</si>
  <si>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</si>
  <si>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</si>
  <si>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</si>
  <si>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</si>
  <si>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</si>
  <si>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</si>
  <si>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</si>
  <si>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</si>
  <si>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</si>
  <si>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</si>
  <si>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</si>
  <si>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</si>
  <si>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</si>
  <si>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</si>
  <si>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</si>
  <si>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</si>
  <si>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</si>
  <si>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</si>
  <si>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</si>
  <si>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</si>
  <si>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</si>
  <si>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</si>
  <si>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</si>
  <si>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</si>
  <si>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</si>
  <si>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</si>
  <si>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</si>
  <si>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</si>
  <si>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</si>
  <si>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</si>
  <si>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</si>
  <si>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</si>
  <si>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</si>
  <si>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</si>
  <si>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</si>
  <si>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</si>
  <si>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</si>
  <si>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</si>
  <si>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</si>
  <si>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</si>
  <si>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</si>
  <si>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</si>
  <si>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</si>
  <si>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</si>
  <si>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</si>
  <si>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</si>
  <si>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</si>
  <si>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</si>
  <si>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</si>
  <si>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</si>
  <si>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</si>
  <si>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</si>
  <si>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</si>
  <si>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</si>
  <si>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</si>
  <si>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</si>
  <si>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</si>
  <si>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</si>
  <si>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</si>
  <si>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</si>
  <si>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</si>
  <si>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</si>
  <si>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</si>
  <si>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</si>
  <si>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</si>
  <si>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</si>
  <si>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</si>
  <si>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</si>
  <si>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</si>
  <si>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</si>
  <si>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</si>
  <si>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</si>
  <si>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</si>
  <si>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</si>
  <si>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</si>
  <si>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</si>
  <si>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</si>
  <si>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</si>
  <si>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</si>
  <si>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</si>
  <si>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</si>
  <si>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</si>
  <si>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</si>
  <si>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</si>
  <si>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</si>
  <si>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</si>
  <si>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</si>
  <si>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</si>
  <si>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</si>
  <si>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</si>
  <si>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</si>
  <si>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</si>
  <si>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</si>
  <si>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</si>
  <si>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</si>
  <si>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</si>
  <si>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</si>
  <si>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</si>
  <si>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</si>
  <si>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</si>
  <si>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</si>
  <si>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</si>
  <si>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</si>
  <si>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</si>
  <si>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</si>
  <si>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</si>
  <si>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</si>
  <si>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</si>
  <si>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</si>
  <si>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</si>
  <si>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</si>
  <si>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</si>
  <si>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</si>
  <si>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</si>
  <si>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</si>
  <si>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</si>
  <si>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</si>
  <si>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</si>
  <si>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</si>
  <si>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</si>
  <si>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</si>
  <si>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</si>
  <si>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</si>
  <si>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</si>
  <si>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</si>
  <si>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</si>
  <si>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</si>
  <si>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</si>
  <si>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</si>
  <si>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</si>
  <si>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</si>
  <si>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</si>
  <si>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</si>
  <si>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</si>
  <si>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</si>
  <si>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</si>
  <si>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</si>
  <si>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</si>
  <si>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</si>
  <si>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</si>
  <si>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</si>
  <si>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</si>
  <si>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</si>
  <si>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</si>
  <si>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</si>
  <si>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</si>
  <si>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</si>
  <si>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</si>
  <si>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</si>
  <si>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</si>
  <si>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</si>
  <si>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</si>
  <si>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</si>
  <si>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</si>
  <si>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</si>
  <si>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</si>
  <si>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</si>
  <si>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</si>
  <si>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</si>
  <si>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</si>
  <si>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</si>
  <si>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</si>
  <si>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</si>
  <si>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</si>
  <si>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</si>
  <si>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</si>
  <si>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</si>
  <si>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</si>
  <si>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</si>
  <si>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</si>
  <si>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</si>
  <si>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</si>
  <si>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</si>
  <si>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</si>
  <si>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</si>
  <si>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</si>
  <si>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</si>
  <si>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</si>
  <si>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</si>
  <si>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</si>
  <si>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</si>
  <si>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</si>
  <si>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</si>
  <si>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</si>
  <si>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</si>
  <si>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</si>
  <si>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</si>
  <si>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</si>
  <si>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</si>
  <si>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</si>
  <si>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</si>
  <si>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</si>
  <si>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</si>
  <si>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</si>
  <si>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</si>
  <si>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</si>
  <si>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</si>
  <si>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</si>
  <si>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</si>
  <si>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</si>
  <si>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</si>
  <si>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</si>
  <si>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</si>
  <si>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</si>
  <si>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</si>
  <si>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</si>
  <si>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</si>
  <si>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</si>
  <si>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</si>
  <si>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</si>
  <si>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</si>
  <si>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</si>
  <si>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</si>
  <si>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</si>
  <si>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</si>
  <si>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</si>
  <si>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</si>
  <si>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</si>
  <si>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</si>
  <si>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</si>
  <si>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</si>
  <si>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</si>
  <si>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</si>
  <si>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</si>
  <si>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</si>
  <si>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</si>
  <si>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</si>
  <si>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</si>
  <si>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</si>
  <si>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</si>
  <si>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</si>
  <si>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</si>
  <si>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</si>
  <si>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</si>
  <si>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</si>
  <si>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</si>
  <si>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</si>
  <si>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</si>
  <si>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</si>
  <si>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</si>
  <si>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</si>
  <si>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</si>
  <si>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</si>
  <si>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</si>
  <si>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</si>
  <si>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</si>
  <si>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</si>
  <si>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</si>
  <si>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</si>
  <si>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</si>
  <si>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</si>
  <si>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</si>
  <si>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</si>
  <si>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</si>
  <si>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</si>
  <si>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</si>
  <si>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</si>
  <si>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</si>
  <si>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</si>
  <si>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</si>
  <si>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</si>
  <si>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</si>
  <si>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</si>
  <si>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</si>
  <si>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</si>
  <si>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</si>
  <si>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</si>
  <si>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</si>
  <si>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</si>
  <si>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</si>
  <si>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</si>
  <si>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</si>
  <si>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</si>
  <si>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</si>
  <si>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</si>
  <si>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</si>
  <si>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</si>
  <si>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</si>
  <si>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</si>
  <si>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</si>
  <si>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</si>
  <si>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</si>
  <si>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</si>
  <si>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</si>
  <si>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</si>
  <si>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</si>
  <si>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</si>
  <si>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</si>
  <si>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</si>
  <si>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</si>
  <si>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</si>
  <si>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</si>
  <si>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</si>
  <si>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</si>
  <si>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</si>
  <si>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</si>
  <si>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</si>
  <si>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</si>
  <si>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</si>
  <si>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</si>
  <si>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</si>
  <si>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</si>
  <si>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</si>
  <si>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</si>
  <si>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</si>
  <si>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</si>
  <si>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</si>
  <si>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</si>
  <si>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</si>
  <si>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</si>
  <si>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</si>
  <si>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</si>
  <si>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</si>
  <si>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</si>
  <si>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</si>
  <si>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</si>
  <si>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</si>
  <si>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</si>
  <si>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</si>
  <si>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</si>
  <si>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</si>
  <si>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</si>
  <si>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</si>
  <si>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</si>
  <si>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</si>
  <si>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</si>
  <si>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</si>
  <si>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</si>
  <si>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</si>
  <si>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</si>
  <si>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</si>
  <si>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</si>
  <si>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</si>
  <si>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</si>
  <si>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</si>
  <si>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</si>
  <si>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</si>
  <si>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</si>
  <si>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</si>
  <si>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</si>
  <si>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</si>
  <si>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</si>
  <si>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</si>
  <si>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</si>
  <si>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</si>
  <si>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</si>
  <si>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</si>
  <si>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</si>
  <si>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</si>
  <si>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</si>
  <si>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</si>
  <si>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</si>
  <si>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</si>
  <si>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</si>
  <si>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</si>
  <si>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</si>
  <si>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</si>
  <si>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</si>
  <si>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</si>
  <si>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</si>
  <si>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</si>
  <si>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</si>
  <si>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</si>
  <si>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</si>
  <si>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</si>
  <si>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</si>
  <si>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</si>
  <si>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</si>
  <si>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</si>
  <si>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</si>
  <si>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</si>
  <si>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</si>
  <si>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</si>
  <si>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</si>
  <si>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</si>
  <si>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</si>
  <si>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</si>
  <si>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</si>
  <si>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</si>
  <si>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</si>
  <si>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</si>
  <si>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</si>
  <si>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</si>
  <si>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</si>
  <si>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</si>
  <si>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</si>
  <si>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</si>
  <si>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</si>
  <si>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</si>
  <si>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</si>
  <si>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</si>
  <si>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</si>
  <si>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</si>
  <si>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</si>
  <si>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</si>
  <si>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</si>
  <si>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</si>
  <si>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</si>
  <si>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</si>
  <si>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</si>
  <si>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</si>
  <si>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</si>
  <si>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</si>
  <si>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</si>
  <si>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</si>
  <si>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</si>
  <si>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</si>
  <si>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</si>
  <si>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</si>
  <si>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</si>
  <si>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</si>
  <si>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</si>
  <si>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</si>
  <si>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</si>
  <si>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</si>
  <si>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</si>
  <si>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</si>
  <si>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</si>
  <si>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</si>
  <si>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</si>
  <si>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</si>
  <si>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</si>
  <si>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</si>
  <si>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</si>
  <si>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</si>
  <si>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</si>
  <si>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</si>
  <si>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</si>
  <si>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</si>
  <si>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</si>
  <si>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</si>
  <si>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</si>
  <si>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</si>
  <si>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</si>
  <si>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</si>
  <si>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</si>
  <si>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</si>
  <si>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</si>
  <si>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</si>
  <si>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</si>
  <si>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</si>
  <si>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</si>
  <si>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</si>
  <si>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</si>
  <si>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</si>
  <si>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</si>
  <si>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</si>
  <si>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</si>
  <si>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</si>
  <si>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</si>
  <si>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</si>
  <si>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</si>
  <si>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</si>
  <si>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</si>
  <si>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</si>
  <si>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</si>
  <si>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</si>
  <si>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</si>
  <si>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</si>
  <si>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</si>
  <si>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</si>
  <si>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</si>
  <si>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</si>
  <si>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</si>
  <si>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</si>
  <si>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</si>
  <si>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</si>
  <si>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</si>
  <si>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</si>
  <si>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</si>
  <si>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</si>
  <si>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</si>
  <si>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</si>
  <si>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</si>
  <si>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</si>
  <si>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</si>
  <si>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</si>
  <si>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</si>
  <si>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</si>
  <si>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</si>
  <si>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</si>
  <si>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</si>
  <si>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</si>
  <si>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</si>
  <si>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</si>
  <si>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</si>
  <si>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</si>
  <si>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</si>
  <si>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</si>
  <si>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</si>
  <si>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</si>
  <si>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</si>
  <si>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</si>
  <si>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</si>
  <si>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</si>
  <si>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</si>
  <si>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</si>
  <si>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</si>
  <si>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</si>
  <si>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</si>
  <si>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</si>
  <si>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</si>
  <si>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</si>
  <si>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</si>
  <si>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</si>
  <si>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</si>
  <si>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</si>
  <si>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</si>
  <si>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</si>
  <si>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</si>
  <si>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</si>
  <si>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</si>
  <si>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</si>
  <si>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</si>
  <si>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</si>
  <si>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</si>
  <si>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</si>
  <si>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</si>
  <si>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</si>
  <si>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</si>
  <si>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</si>
  <si>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</si>
  <si>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</si>
  <si>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</si>
  <si>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</si>
  <si>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</si>
  <si>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</si>
  <si>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</si>
  <si>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</si>
  <si>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</si>
  <si>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</si>
  <si>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</si>
  <si>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</si>
  <si>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</si>
  <si>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</si>
  <si>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</si>
  <si>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</si>
  <si>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</si>
  <si>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</si>
  <si>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</si>
  <si>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</si>
  <si>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</si>
  <si>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</si>
  <si>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</si>
  <si>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</si>
  <si>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</si>
  <si>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</si>
  <si>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</si>
  <si>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</si>
  <si>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</si>
  <si>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</si>
  <si>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</si>
  <si>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</si>
  <si>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</si>
  <si>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</si>
  <si>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</si>
  <si>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</si>
  <si>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</si>
  <si>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</si>
  <si>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</si>
  <si>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</si>
  <si>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</si>
  <si>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</si>
  <si>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</si>
  <si>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</si>
  <si>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</si>
  <si>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</si>
  <si>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</si>
  <si>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</si>
  <si>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</si>
  <si>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</si>
  <si>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</si>
  <si>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</si>
  <si>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</si>
  <si>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</si>
  <si>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</si>
  <si>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</si>
  <si>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</si>
  <si>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</si>
  <si>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</si>
  <si>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</si>
  <si>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</si>
  <si>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</si>
  <si>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</si>
  <si>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</si>
  <si>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</si>
  <si>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</si>
  <si>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</si>
  <si>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</si>
  <si>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</si>
  <si>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</si>
  <si>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</si>
  <si>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</si>
  <si>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</si>
  <si>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</si>
  <si>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</si>
  <si>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</si>
  <si>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</si>
  <si>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</si>
  <si>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</si>
  <si>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</si>
  <si>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</si>
  <si>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</si>
  <si>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</si>
  <si>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</si>
  <si>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</si>
  <si>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</si>
  <si>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</si>
  <si>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</si>
  <si>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</si>
  <si>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</si>
  <si>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</si>
  <si>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</si>
  <si>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</si>
  <si>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</si>
  <si>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</si>
  <si>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</si>
  <si>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</si>
  <si>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</si>
  <si>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</si>
  <si>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</si>
  <si>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</si>
  <si>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</si>
  <si>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</si>
  <si>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</si>
  <si>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</si>
  <si>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</si>
  <si>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</si>
  <si>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</si>
  <si>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</si>
  <si>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</si>
  <si>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</si>
  <si>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</si>
  <si>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</si>
  <si>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</si>
  <si>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</si>
  <si>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</si>
  <si>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</si>
  <si>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</si>
  <si>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</si>
  <si>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</si>
  <si>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</si>
  <si>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</si>
  <si>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</si>
  <si>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</si>
  <si>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</si>
  <si>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</si>
  <si>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</si>
  <si>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</si>
  <si>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</si>
  <si>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</si>
  <si>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</si>
  <si>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</si>
  <si>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</si>
  <si>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</si>
  <si>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</si>
  <si>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</si>
  <si>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</si>
  <si>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</si>
  <si>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</si>
  <si>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</si>
  <si>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</si>
  <si>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</si>
  <si>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</si>
  <si>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</si>
  <si>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</si>
  <si>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</si>
  <si>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</si>
  <si>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</si>
  <si>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</si>
  <si>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</si>
  <si>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</si>
  <si>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</si>
  <si>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</si>
  <si>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</si>
  <si>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</si>
  <si>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</si>
  <si>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</si>
  <si>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</si>
  <si>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</si>
  <si>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</si>
  <si>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</si>
  <si>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</si>
  <si>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</si>
  <si>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</si>
  <si>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</si>
  <si>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</si>
  <si>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</si>
  <si>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</si>
  <si>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</si>
  <si>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</si>
  <si>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</si>
  <si>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</si>
  <si>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</si>
  <si>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</si>
  <si>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</si>
  <si>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</si>
  <si>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</si>
  <si>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</si>
  <si>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</si>
  <si>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</si>
  <si>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</si>
  <si>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</si>
  <si>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</si>
  <si>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</si>
  <si>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</si>
  <si>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</si>
  <si>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</si>
  <si>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</si>
  <si>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</si>
  <si>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</si>
  <si>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</si>
  <si>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</si>
  <si>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</si>
  <si>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</si>
  <si>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</si>
  <si>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</si>
  <si>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</si>
  <si>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</si>
  <si>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</si>
  <si>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</si>
  <si>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</si>
  <si>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</si>
  <si>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</si>
  <si>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</si>
  <si>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</si>
  <si>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</si>
  <si>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</si>
  <si>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</si>
  <si>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</si>
  <si>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</si>
  <si>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</si>
  <si>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</si>
  <si>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</si>
  <si>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</si>
  <si>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</si>
  <si>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</si>
  <si>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</si>
  <si>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</si>
  <si>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</si>
  <si>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</si>
  <si>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</si>
  <si>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</si>
  <si>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</si>
  <si>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</si>
  <si>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</si>
  <si>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</si>
  <si>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</si>
  <si>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</si>
  <si>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</si>
  <si>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</si>
  <si>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</si>
  <si>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</si>
  <si>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</si>
  <si>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</si>
  <si>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</si>
  <si>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</si>
  <si>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</si>
  <si>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</si>
  <si>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</si>
  <si>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</si>
  <si>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</si>
  <si>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</si>
  <si>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</si>
  <si>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</si>
  <si>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</si>
  <si>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</si>
  <si>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</si>
  <si>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</si>
  <si>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</si>
  <si>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</si>
  <si>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</si>
  <si>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</si>
  <si>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</si>
  <si>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</si>
  <si>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</si>
  <si>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</si>
  <si>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</si>
  <si>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</si>
  <si>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</si>
  <si>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</si>
  <si>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</si>
  <si>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</si>
  <si>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</si>
  <si>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</si>
  <si>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</si>
  <si>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</si>
  <si>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</si>
  <si>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</si>
  <si>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</si>
  <si>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</si>
  <si>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</si>
  <si>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</si>
  <si>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</si>
  <si>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</si>
  <si>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</si>
  <si>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</si>
  <si>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</si>
  <si>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</si>
  <si>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</si>
  <si>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</si>
  <si>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</si>
  <si>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</si>
  <si>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</si>
  <si>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</si>
  <si>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</si>
  <si>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</si>
  <si>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</si>
  <si>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</si>
  <si>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</si>
  <si>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</si>
  <si>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</si>
  <si>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</si>
  <si>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</si>
  <si>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</si>
  <si>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</si>
  <si>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</si>
  <si>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</si>
  <si>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</si>
  <si>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</si>
  <si>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</si>
  <si>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</si>
  <si>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</si>
  <si>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</si>
  <si>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</si>
  <si>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</si>
  <si>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</si>
  <si>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</si>
  <si>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</si>
  <si>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</si>
  <si>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</si>
  <si>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</si>
  <si>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</si>
  <si>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</si>
  <si>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</si>
  <si>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</si>
  <si>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</si>
  <si>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</si>
  <si>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</si>
  <si>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</si>
  <si>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</si>
  <si>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</si>
  <si>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</si>
  <si>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</si>
  <si>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</si>
  <si>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</si>
  <si>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</si>
  <si>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</si>
  <si>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</si>
  <si>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</si>
  <si>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</si>
  <si>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</si>
  <si>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</si>
  <si>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</si>
  <si>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</si>
  <si>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</si>
  <si>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</si>
  <si>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</si>
  <si>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</si>
  <si>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</si>
  <si>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</si>
  <si>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</si>
  <si>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</si>
  <si>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</si>
  <si>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</si>
  <si>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</si>
  <si>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</si>
  <si>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</si>
  <si>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</si>
  <si>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</si>
  <si>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</si>
  <si>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</si>
  <si>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</si>
  <si>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</si>
  <si>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</si>
  <si>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</si>
  <si>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</si>
  <si>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</si>
  <si>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</si>
  <si>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</si>
  <si>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</si>
  <si>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</si>
  <si>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</si>
  <si>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</si>
  <si>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</si>
  <si>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</si>
  <si>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</si>
  <si>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</si>
  <si>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</si>
  <si>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</si>
  <si>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</si>
  <si>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</si>
  <si>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</si>
  <si>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</si>
  <si>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</si>
  <si>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</si>
  <si>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</si>
  <si>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</si>
  <si>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</si>
  <si>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</si>
  <si>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</si>
  <si>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</si>
  <si>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</si>
  <si>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</si>
  <si>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</si>
  <si>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</si>
  <si>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</si>
  <si>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</si>
  <si>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</si>
  <si>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</si>
  <si>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</si>
  <si>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</si>
  <si>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</si>
  <si>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</si>
  <si>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</si>
  <si>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</si>
  <si>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</si>
  <si>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</si>
  <si>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</si>
  <si>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</si>
  <si>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</si>
  <si>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</si>
  <si>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</si>
  <si>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</si>
  <si>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</si>
  <si>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</si>
  <si>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</si>
  <si>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</si>
  <si>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</si>
  <si>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</si>
  <si>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</si>
  <si>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</si>
  <si>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</si>
  <si>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</si>
  <si>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</si>
  <si>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</si>
  <si>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</si>
  <si>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</si>
  <si>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</si>
  <si>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</si>
  <si>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</si>
  <si>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</si>
  <si>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</si>
  <si>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</si>
  <si>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</si>
  <si>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</si>
  <si>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</si>
  <si>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</si>
  <si>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</si>
  <si>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</si>
  <si>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</si>
  <si>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</si>
  <si>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</si>
  <si>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</si>
  <si>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</si>
  <si>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</si>
  <si>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</si>
  <si>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</si>
  <si>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</si>
  <si>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</si>
  <si>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</si>
  <si>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</si>
  <si>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</si>
  <si>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</si>
  <si>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</si>
  <si>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</si>
  <si>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</si>
  <si>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</si>
  <si>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</si>
  <si>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</si>
  <si>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</si>
  <si>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</si>
  <si>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</si>
  <si>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</si>
  <si>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</si>
  <si>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</si>
  <si>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</si>
  <si>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</si>
  <si>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</si>
  <si>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</si>
  <si>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</si>
  <si>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</si>
  <si>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</si>
  <si>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</si>
  <si>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</si>
  <si>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</si>
  <si>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</si>
  <si>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</si>
  <si>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</si>
  <si>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</si>
  <si>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</si>
  <si>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</si>
  <si>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</si>
  <si>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</si>
  <si>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</si>
  <si>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</si>
  <si>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</si>
  <si>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</si>
  <si>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</si>
  <si>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</si>
  <si>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</si>
  <si>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</si>
  <si>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</si>
  <si>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</si>
  <si>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</si>
  <si>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</si>
  <si>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</si>
  <si>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</si>
  <si>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</si>
  <si>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</si>
  <si>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</si>
  <si>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</si>
  <si>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</si>
  <si>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</si>
  <si>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</si>
  <si>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</si>
  <si>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</si>
  <si>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</si>
  <si>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</si>
  <si>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</si>
  <si>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</si>
  <si>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</si>
  <si>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</si>
  <si>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</si>
  <si>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</si>
  <si>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</si>
  <si>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</si>
  <si>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</si>
  <si>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</si>
  <si>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</si>
  <si>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</si>
  <si>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</si>
  <si>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</si>
  <si>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</si>
  <si>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</si>
  <si>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</si>
  <si>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</si>
  <si>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</si>
  <si>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</si>
  <si>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</si>
  <si>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</si>
  <si>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</si>
  <si>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</si>
  <si>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</si>
  <si>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</si>
  <si>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</si>
  <si>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</si>
  <si>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</si>
  <si>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</si>
  <si>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</si>
  <si>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</si>
  <si>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</si>
  <si>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</si>
  <si>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</si>
  <si>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</si>
  <si>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</si>
  <si>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</si>
  <si>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</si>
  <si>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</si>
  <si>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</si>
  <si>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</si>
  <si>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</si>
  <si>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</si>
  <si>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</si>
  <si>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</si>
  <si>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</si>
  <si>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</si>
  <si>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</si>
  <si>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</si>
  <si>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</si>
  <si>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</si>
  <si>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</si>
  <si>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</si>
  <si>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</si>
  <si>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</si>
  <si>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</si>
  <si>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</si>
  <si>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</si>
  <si>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</si>
  <si>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</si>
  <si>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</si>
  <si>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</si>
  <si>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</si>
  <si>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</si>
  <si>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</si>
  <si>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</si>
  <si>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</si>
  <si>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</si>
  <si>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</si>
  <si>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</si>
  <si>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</si>
  <si>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</si>
  <si>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</si>
  <si>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</si>
  <si>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</si>
  <si>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</si>
  <si>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</si>
  <si>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</si>
  <si>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</si>
  <si>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</si>
  <si>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</si>
  <si>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</si>
  <si>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</si>
  <si>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</si>
  <si>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</si>
  <si>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</si>
  <si>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</si>
  <si>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</si>
  <si>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</si>
  <si>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</si>
  <si>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</si>
  <si>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</si>
  <si>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</si>
  <si>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</si>
  <si>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</si>
  <si>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</si>
  <si>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</si>
  <si>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</si>
  <si>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</si>
  <si>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</si>
  <si>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</si>
  <si>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</si>
  <si>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</si>
  <si>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</si>
  <si>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</si>
  <si>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</si>
  <si>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</si>
  <si>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</si>
  <si>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</si>
  <si>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</si>
  <si>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</si>
  <si>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</si>
  <si>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</si>
  <si>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</si>
  <si>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</si>
  <si>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</si>
  <si>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</si>
  <si>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</si>
  <si>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</si>
  <si>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</si>
  <si>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</si>
  <si>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</si>
  <si>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</si>
  <si>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</si>
  <si>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</si>
  <si>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</si>
  <si>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</si>
  <si>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</si>
  <si>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</si>
  <si>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</si>
  <si>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</si>
  <si>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</si>
  <si>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</si>
  <si>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</si>
  <si>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</si>
  <si>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</si>
  <si>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</si>
  <si>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</si>
  <si>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</si>
  <si>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</si>
  <si>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</si>
  <si>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</si>
  <si>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</si>
  <si>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</si>
  <si>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</si>
  <si>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</si>
  <si>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</si>
  <si>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</si>
  <si>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</si>
  <si>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</si>
  <si>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</si>
  <si>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</si>
  <si>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</si>
  <si>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</si>
  <si>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</si>
  <si>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</si>
  <si>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</si>
  <si>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</si>
  <si>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</si>
  <si>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</si>
  <si>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</si>
  <si>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</si>
  <si>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</si>
  <si>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</si>
  <si>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</si>
  <si>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</si>
  <si>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</si>
  <si>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</si>
  <si>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</si>
  <si>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</si>
  <si>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</si>
  <si>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</si>
  <si>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</si>
  <si>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</si>
  <si>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</si>
  <si>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</si>
  <si>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</si>
  <si>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</si>
  <si>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</si>
  <si>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</si>
  <si>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</si>
  <si>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</si>
  <si>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</si>
  <si>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</si>
  <si>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</si>
  <si>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</si>
  <si>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</si>
  <si>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</si>
  <si>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</si>
  <si>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</si>
  <si>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</si>
  <si>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</si>
  <si>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</si>
  <si>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</si>
  <si>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</si>
  <si>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</si>
  <si>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</si>
  <si>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</si>
  <si>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</si>
  <si>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</si>
  <si>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</si>
  <si>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</si>
  <si>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</si>
  <si>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</si>
  <si>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</si>
  <si>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</si>
  <si>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</si>
  <si>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</si>
  <si>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</si>
  <si>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</si>
  <si>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</si>
  <si>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</si>
  <si>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</si>
  <si>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</si>
  <si>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</si>
  <si>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</si>
  <si>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</si>
  <si>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</si>
  <si>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</si>
  <si>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</si>
  <si>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</si>
  <si>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</si>
  <si>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</si>
  <si>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</si>
  <si>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</si>
  <si>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</si>
  <si>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</si>
  <si>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</si>
  <si>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</si>
  <si>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</si>
  <si>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</si>
  <si>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</si>
  <si>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</si>
  <si>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</si>
  <si>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</si>
  <si>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</si>
  <si>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</si>
  <si>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</si>
  <si>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</si>
  <si>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</si>
  <si>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</si>
  <si>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</si>
  <si>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</si>
  <si>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</si>
  <si>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</si>
  <si>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</si>
  <si>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</si>
  <si>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</si>
  <si>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</si>
  <si>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</si>
  <si>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</si>
  <si>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</si>
  <si>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</si>
  <si>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</si>
  <si>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</si>
  <si>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</si>
  <si>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</si>
  <si>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</si>
  <si>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</si>
  <si>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</si>
  <si>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</si>
  <si>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</si>
  <si>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</si>
  <si>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</si>
  <si>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</si>
  <si>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</si>
  <si>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</si>
  <si>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</si>
  <si>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</si>
  <si>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</si>
  <si>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</si>
  <si>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</si>
  <si>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</si>
  <si>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</si>
  <si>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</si>
  <si>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</si>
  <si>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</si>
  <si>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</si>
  <si>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</si>
  <si>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</si>
  <si>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</si>
  <si>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</si>
  <si>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</si>
  <si>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</si>
  <si>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</si>
  <si>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</si>
  <si>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</si>
  <si>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</si>
  <si>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</si>
  <si>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</si>
  <si>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</si>
  <si>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</si>
  <si>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</si>
  <si>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</si>
  <si>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</si>
  <si>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</si>
  <si>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</si>
  <si>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</si>
  <si>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</si>
  <si>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</si>
  <si>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</si>
  <si>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</si>
  <si>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</si>
  <si>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</si>
  <si>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</si>
  <si>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</si>
  <si>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</si>
  <si>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</si>
  <si>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</si>
  <si>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</si>
  <si>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</si>
  <si>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</si>
  <si>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</si>
  <si>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</si>
  <si>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</si>
  <si>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</si>
  <si>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</si>
  <si>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</si>
  <si>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</si>
  <si>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</si>
  <si>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</si>
  <si>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</si>
  <si>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</si>
  <si>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</si>
  <si>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</si>
  <si>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</si>
  <si>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</si>
  <si>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</si>
  <si>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</si>
  <si>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</si>
  <si>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</si>
  <si>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</si>
  <si>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</si>
  <si>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</si>
  <si>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</si>
  <si>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</si>
  <si>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</si>
  <si>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</si>
  <si>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</si>
  <si>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</si>
  <si>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</si>
  <si>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</si>
  <si>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</si>
  <si>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</si>
  <si>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</si>
  <si>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</si>
  <si>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</si>
  <si>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</si>
  <si>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</si>
  <si>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</si>
  <si>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</si>
  <si>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</si>
  <si>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</si>
  <si>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</si>
  <si>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</si>
  <si>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</si>
  <si>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</si>
  <si>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</si>
  <si>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</si>
  <si>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</si>
  <si>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</si>
  <si>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</si>
  <si>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</si>
  <si>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</si>
  <si>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</si>
  <si>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</si>
  <si>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</si>
  <si>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</si>
  <si>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</si>
  <si>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</si>
  <si>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</si>
  <si>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</si>
  <si>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</si>
  <si>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</si>
  <si>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</si>
  <si>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</si>
  <si>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</si>
  <si>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</si>
  <si>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</si>
  <si>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</si>
  <si>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</si>
  <si>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</si>
  <si>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</si>
  <si>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</si>
  <si>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</si>
  <si>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</si>
  <si>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</si>
  <si>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</si>
  <si>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</si>
  <si>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</si>
  <si>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</si>
  <si>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</si>
  <si>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</si>
  <si>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</si>
  <si>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</si>
  <si>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</si>
  <si>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</si>
  <si>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</si>
  <si>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</si>
  <si>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</si>
  <si>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</si>
  <si>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</si>
  <si>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</si>
  <si>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</si>
  <si>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</si>
  <si>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</si>
  <si>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</si>
  <si>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</si>
  <si>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</si>
  <si>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</si>
  <si>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</si>
  <si>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</si>
  <si>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</si>
  <si>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</si>
  <si>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</si>
  <si>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</si>
  <si>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</si>
  <si>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</si>
  <si>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</si>
  <si>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</si>
  <si>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</si>
  <si>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</si>
  <si>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</si>
  <si>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</si>
  <si>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</si>
  <si>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</si>
  <si>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</si>
  <si>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</si>
  <si>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</si>
  <si>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</si>
  <si>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</si>
  <si>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</si>
  <si>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</si>
  <si>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</si>
  <si>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</si>
  <si>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</si>
  <si>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</si>
  <si>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</si>
  <si>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</si>
  <si>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</si>
  <si>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</si>
  <si>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</si>
  <si>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</si>
  <si>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</si>
  <si>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</si>
  <si>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</si>
  <si>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</si>
  <si>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</si>
  <si>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</si>
  <si>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</si>
  <si>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</si>
  <si>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</si>
  <si>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</si>
  <si>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</si>
  <si>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</si>
  <si>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</si>
  <si>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</si>
  <si>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</si>
  <si>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</si>
  <si>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</si>
  <si>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</si>
  <si>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</si>
  <si>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</si>
  <si>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</si>
  <si>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</si>
  <si>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</si>
  <si>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</si>
  <si>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</si>
  <si>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</si>
  <si>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</si>
  <si>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</si>
  <si>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</si>
  <si>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</si>
  <si>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</si>
  <si>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</si>
  <si>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</si>
  <si>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</si>
  <si>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</si>
  <si>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</si>
  <si>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</si>
  <si>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</si>
  <si>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</si>
  <si>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</si>
  <si>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</si>
  <si>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</si>
  <si>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</si>
  <si>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</si>
  <si>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</si>
  <si>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</si>
  <si>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</si>
  <si>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</si>
  <si>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</si>
  <si>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</si>
  <si>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</si>
  <si>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</si>
  <si>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</si>
  <si>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</si>
  <si>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</si>
  <si>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</si>
  <si>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</si>
  <si>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</si>
  <si>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</si>
  <si>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</si>
  <si>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</si>
  <si>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</si>
  <si>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</si>
  <si>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</si>
  <si>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</si>
  <si>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</si>
  <si>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</si>
  <si>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</si>
  <si>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</si>
  <si>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</si>
  <si>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</si>
  <si>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</si>
  <si>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</si>
  <si>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</si>
  <si>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</si>
  <si>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</si>
  <si>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</si>
  <si>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</si>
  <si>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</si>
  <si>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</si>
  <si>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</si>
  <si>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</si>
  <si>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</si>
  <si>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</si>
  <si>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</si>
  <si>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</si>
  <si>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</si>
  <si>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</si>
  <si>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</si>
  <si>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</si>
  <si>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</si>
  <si>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</si>
  <si>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</si>
  <si>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</si>
  <si>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</si>
  <si>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</si>
  <si>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</si>
  <si>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</si>
  <si>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</si>
  <si>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</si>
  <si>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</si>
  <si>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</si>
  <si>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</si>
  <si>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</si>
  <si>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</si>
  <si>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</si>
  <si>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</si>
  <si>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</si>
  <si>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</si>
  <si>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</si>
  <si>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</si>
  <si>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</si>
  <si>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</si>
  <si>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</si>
  <si>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</si>
  <si>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</si>
  <si>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</si>
  <si>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</si>
  <si>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</si>
  <si>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</si>
  <si>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</si>
  <si>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</si>
  <si>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</si>
  <si>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</si>
  <si>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</si>
  <si>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</si>
  <si>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</si>
  <si>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</si>
  <si>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</si>
  <si>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</si>
  <si>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</si>
  <si>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</si>
  <si>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</si>
  <si>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</si>
  <si>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</si>
  <si>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</si>
  <si>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</si>
  <si>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</si>
  <si>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</si>
  <si>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</si>
  <si>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</si>
  <si>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</si>
  <si>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</si>
  <si>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</si>
  <si>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</si>
  <si>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</si>
  <si>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</si>
  <si>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</si>
  <si>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</si>
  <si>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</si>
  <si>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</si>
  <si>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</si>
  <si>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</si>
  <si>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</si>
  <si>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</si>
  <si>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</si>
  <si>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</si>
  <si>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</si>
  <si>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</si>
  <si>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</si>
  <si>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</si>
  <si>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</si>
  <si>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</si>
  <si>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</si>
  <si>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</si>
  <si>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</si>
  <si>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</si>
  <si>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</si>
  <si>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</si>
  <si>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</si>
  <si>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</si>
  <si>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</si>
  <si>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</si>
  <si>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</si>
  <si>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</si>
  <si>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</si>
  <si>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</si>
  <si>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</si>
  <si>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</si>
  <si>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</si>
  <si>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</si>
  <si>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</si>
  <si>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</si>
  <si>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</si>
  <si>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</si>
  <si>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</si>
  <si>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</si>
  <si>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</si>
  <si>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</si>
  <si>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</si>
  <si>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</si>
  <si>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</si>
  <si>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</si>
  <si>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</si>
  <si>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</si>
  <si>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</si>
  <si>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</si>
  <si>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</si>
  <si>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</si>
  <si>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</si>
  <si>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</si>
  <si>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</si>
  <si>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</si>
  <si>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</si>
  <si>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</si>
  <si>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</si>
  <si>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</si>
  <si>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</si>
  <si>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</si>
  <si>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</si>
  <si>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</si>
  <si>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</si>
  <si>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</si>
  <si>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</si>
  <si>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</si>
  <si>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</si>
  <si>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</si>
  <si>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</si>
  <si>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</si>
  <si>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</si>
  <si>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</si>
  <si>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</si>
  <si>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</si>
  <si>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</si>
  <si>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</si>
  <si>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</si>
  <si>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</si>
  <si>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</si>
  <si>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</si>
  <si>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</si>
  <si>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</si>
  <si>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</si>
  <si>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</si>
  <si>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</si>
  <si>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</si>
  <si>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</si>
  <si>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</si>
  <si>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</si>
  <si>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</si>
  <si>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</si>
  <si>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</si>
  <si>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</si>
  <si>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</si>
  <si>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</si>
  <si>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</si>
  <si>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</si>
  <si>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</si>
  <si>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</si>
  <si>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</si>
  <si>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</si>
  <si>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</si>
  <si>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</si>
  <si>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</si>
  <si>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</si>
  <si>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</si>
  <si>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</si>
  <si>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</si>
  <si>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</si>
  <si>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</si>
  <si>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</si>
  <si>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</si>
  <si>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</si>
  <si>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</si>
  <si>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</si>
  <si>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</si>
  <si>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</si>
  <si>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</si>
  <si>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</si>
  <si>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</si>
  <si>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</si>
  <si>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</si>
  <si>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</si>
  <si>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</si>
  <si>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</si>
  <si>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</si>
  <si>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</si>
  <si>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</si>
  <si>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</si>
  <si>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</si>
  <si>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</si>
  <si>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</si>
  <si>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</si>
  <si>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</si>
  <si>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</si>
  <si>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</si>
  <si>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</si>
  <si>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</si>
  <si>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</si>
  <si>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</si>
  <si>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</si>
  <si>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</si>
  <si>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</si>
  <si>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</si>
  <si>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</si>
  <si>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</si>
  <si>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</si>
  <si>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</si>
  <si>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</si>
  <si>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</si>
  <si>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</si>
  <si>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</si>
  <si>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</si>
  <si>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</si>
  <si>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</si>
  <si>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</si>
  <si>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</si>
  <si>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</si>
  <si>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</si>
  <si>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</si>
  <si>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</si>
  <si>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</si>
  <si>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</si>
  <si>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</si>
  <si>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</si>
  <si>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</si>
  <si>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</si>
  <si>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</si>
  <si>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</si>
  <si>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</si>
  <si>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</si>
  <si>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</si>
  <si>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</si>
  <si>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</si>
  <si>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</si>
  <si>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</si>
  <si>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</si>
  <si>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</si>
  <si>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</si>
  <si>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</si>
  <si>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</si>
  <si>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</si>
  <si>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</si>
  <si>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</si>
  <si>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</si>
  <si>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</si>
  <si>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</si>
  <si>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</si>
  <si>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</si>
  <si>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</si>
  <si>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</si>
  <si>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</si>
  <si>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</si>
  <si>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</si>
  <si>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</si>
  <si>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</si>
  <si>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</si>
  <si>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</si>
  <si>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</si>
  <si>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</si>
  <si>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</si>
  <si>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</si>
  <si>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</si>
  <si>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</si>
  <si>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</si>
  <si>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</si>
  <si>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</si>
  <si>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</si>
  <si>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</si>
  <si>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</si>
  <si>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</si>
  <si>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</si>
  <si>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</si>
  <si>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</si>
  <si>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</si>
  <si>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</si>
  <si>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</si>
  <si>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</si>
  <si>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</si>
  <si>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</si>
  <si>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</si>
  <si>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</si>
  <si>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</si>
  <si>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</si>
  <si>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</si>
  <si>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</si>
  <si>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</si>
  <si>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</si>
  <si>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</si>
  <si>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</si>
  <si>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</si>
  <si>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</si>
  <si>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</si>
  <si>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</si>
  <si>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</si>
  <si>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</si>
  <si>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</si>
  <si>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</si>
  <si>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</si>
  <si>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</si>
  <si>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</si>
  <si>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</si>
  <si>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</si>
  <si>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</si>
  <si>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</si>
  <si>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</si>
  <si>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</si>
  <si>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</si>
  <si>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</si>
  <si>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</si>
  <si>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</si>
  <si>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</si>
  <si>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</si>
  <si>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</si>
  <si>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</si>
  <si>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</si>
  <si>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</si>
  <si>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</si>
  <si>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</si>
  <si>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</si>
  <si>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</si>
  <si>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</si>
  <si>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</si>
  <si>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</si>
  <si>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</si>
  <si>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</si>
  <si>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</si>
  <si>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</si>
  <si>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</si>
  <si>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</si>
  <si>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</si>
  <si>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</si>
  <si>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</si>
  <si>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</si>
  <si>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</si>
  <si>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</si>
  <si>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</si>
  <si>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</si>
  <si>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</si>
  <si>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</si>
  <si>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</si>
  <si>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</si>
  <si>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</si>
  <si>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</si>
  <si>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</si>
  <si>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</si>
  <si>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</si>
  <si>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</si>
  <si>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</si>
  <si>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</si>
  <si>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</si>
  <si>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</si>
  <si>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</si>
  <si>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</si>
  <si>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</si>
  <si>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</si>
  <si>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</si>
  <si>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</si>
  <si>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</si>
  <si>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</si>
  <si>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</si>
  <si>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</si>
  <si>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</si>
  <si>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</si>
  <si>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</si>
  <si>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</si>
  <si>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</si>
  <si>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</si>
  <si>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</si>
  <si>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</si>
  <si>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</si>
  <si>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</si>
  <si>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</si>
  <si>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</si>
  <si>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</si>
  <si>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</si>
  <si>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</si>
  <si>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</si>
  <si>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</si>
  <si>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</si>
  <si>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</si>
  <si>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</si>
  <si>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</si>
  <si>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</si>
  <si>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</si>
  <si>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</si>
  <si>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</si>
  <si>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</si>
  <si>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</si>
  <si>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</si>
  <si>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</si>
  <si>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</si>
  <si>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</si>
  <si>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</si>
  <si>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</si>
  <si>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</si>
  <si>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</si>
  <si>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</si>
  <si>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</si>
  <si>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</si>
  <si>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</si>
  <si>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</si>
  <si>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</si>
  <si>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</si>
  <si>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</si>
  <si>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</si>
  <si>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</si>
  <si>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</si>
  <si>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</si>
  <si>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</si>
  <si>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</si>
  <si>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</si>
  <si>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</si>
  <si>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</si>
  <si>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</si>
  <si>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</si>
  <si>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</si>
  <si>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</si>
  <si>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</si>
  <si>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</si>
  <si>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</si>
  <si>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</si>
  <si>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</si>
  <si>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</si>
  <si>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</si>
  <si>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</si>
  <si>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</si>
  <si>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</si>
  <si>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</si>
  <si>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</si>
  <si>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</si>
  <si>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</si>
  <si>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</si>
  <si>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</si>
  <si>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</si>
  <si>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</si>
  <si>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</si>
  <si>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</si>
  <si>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</si>
  <si>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</si>
  <si>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</si>
  <si>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</si>
  <si>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</si>
  <si>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</si>
  <si>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</si>
  <si>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</si>
  <si>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</si>
  <si>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</si>
  <si>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</si>
  <si>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</si>
  <si>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</si>
  <si>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</si>
  <si>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</si>
  <si>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</si>
  <si>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</si>
  <si>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</si>
  <si>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</si>
  <si>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</si>
  <si>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</si>
  <si>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</si>
  <si>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</si>
  <si>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</si>
  <si>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</si>
  <si>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</si>
  <si>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</si>
  <si>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</si>
  <si>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</si>
  <si>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</si>
  <si>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</si>
  <si>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</si>
  <si>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</si>
  <si>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</si>
  <si>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</si>
  <si>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</si>
  <si>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</si>
  <si>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</si>
  <si>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</si>
  <si>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</si>
  <si>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</si>
  <si>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</si>
  <si>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</si>
  <si>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</si>
  <si>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</si>
  <si>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</si>
  <si>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</si>
  <si>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</si>
  <si>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</si>
  <si>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</si>
  <si>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</si>
  <si>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</si>
  <si>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</si>
  <si>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</si>
  <si>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</si>
  <si>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</si>
  <si>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</si>
  <si>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</si>
  <si>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</si>
  <si>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</si>
  <si>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</si>
  <si>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</si>
  <si>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</si>
  <si>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</si>
  <si>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</si>
  <si>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</si>
  <si>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</si>
  <si>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</si>
  <si>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</si>
  <si>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</si>
  <si>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</si>
  <si>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</si>
  <si>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</si>
  <si>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</si>
  <si>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</si>
  <si>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</si>
  <si>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</si>
  <si>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</si>
  <si>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</si>
  <si>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</si>
  <si>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</si>
  <si>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</si>
  <si>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</si>
  <si>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</si>
  <si>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</si>
  <si>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</si>
  <si>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</si>
  <si>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</si>
  <si>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</si>
  <si>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</si>
  <si>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</si>
  <si>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</si>
  <si>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</si>
  <si>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</si>
  <si>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</si>
  <si>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</si>
  <si>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</si>
  <si>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</si>
  <si>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</si>
  <si>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</si>
  <si>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</si>
  <si>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</si>
  <si>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</si>
  <si>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</si>
  <si>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</si>
  <si>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</si>
  <si>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</si>
  <si>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</si>
  <si>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</si>
  <si>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</si>
  <si>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</si>
  <si>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</si>
  <si>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</si>
  <si>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</si>
  <si>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</si>
  <si>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</si>
  <si>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</si>
  <si>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</si>
  <si>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</si>
  <si>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</si>
  <si>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</si>
  <si>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</si>
  <si>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</si>
  <si>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</si>
  <si>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</si>
  <si>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</si>
  <si>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</si>
  <si>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</si>
  <si>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</si>
  <si>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</si>
  <si>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</si>
  <si>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</si>
  <si>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</si>
  <si>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</si>
  <si>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</si>
  <si>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</si>
  <si>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</si>
  <si>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</si>
  <si>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</si>
  <si>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</si>
  <si>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</si>
  <si>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</si>
  <si>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</si>
  <si>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</si>
  <si>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</si>
  <si>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</si>
  <si>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</si>
  <si>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</si>
  <si>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</si>
  <si>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</si>
  <si>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</si>
  <si>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</si>
  <si>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</si>
  <si>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</si>
  <si>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</si>
  <si>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</si>
  <si>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</si>
  <si>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</si>
  <si>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</si>
  <si>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</si>
  <si>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</si>
  <si>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</si>
  <si>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</si>
  <si>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</si>
  <si>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</si>
  <si>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</si>
  <si>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</si>
  <si>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</si>
  <si>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</si>
  <si>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</si>
  <si>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</si>
  <si>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</si>
  <si>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</si>
  <si>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</si>
  <si>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</si>
  <si>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</si>
  <si>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</si>
  <si>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</si>
  <si>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</si>
  <si>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</si>
  <si>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</si>
  <si>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</si>
  <si>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</si>
  <si>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</si>
  <si>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</si>
  <si>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</si>
  <si>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</si>
  <si>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</si>
  <si>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</si>
  <si>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</si>
  <si>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</si>
  <si>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</si>
  <si>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</si>
  <si>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</si>
  <si>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</si>
  <si>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</si>
  <si>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</si>
  <si>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</si>
  <si>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</si>
  <si>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</si>
  <si>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</si>
  <si>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</si>
  <si>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</si>
  <si>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</si>
  <si>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</si>
  <si>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</si>
  <si>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</si>
  <si>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</si>
  <si>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</si>
  <si>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</si>
  <si>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</si>
  <si>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</si>
  <si>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</si>
  <si>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</si>
  <si>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</si>
  <si>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</si>
  <si>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</si>
  <si>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</si>
  <si>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</si>
  <si>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</si>
  <si>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</si>
  <si>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</si>
  <si>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</si>
  <si>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</si>
  <si>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</si>
  <si>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</si>
  <si>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</si>
  <si>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</si>
  <si>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</si>
  <si>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</si>
  <si>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</si>
  <si>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</si>
  <si>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</si>
  <si>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</si>
  <si>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</si>
  <si>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</si>
  <si>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</si>
  <si>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</si>
  <si>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</si>
  <si>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</si>
  <si>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</si>
  <si>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</si>
  <si>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</si>
  <si>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</si>
  <si>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</si>
  <si>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</si>
  <si>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</si>
  <si>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</si>
  <si>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</si>
  <si>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</si>
  <si>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</si>
  <si>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</si>
  <si>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</si>
  <si>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</si>
  <si>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</si>
  <si>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</si>
  <si>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</si>
  <si>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</si>
  <si>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</si>
  <si>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</si>
  <si>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</si>
  <si>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</si>
  <si>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</si>
  <si>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</si>
  <si>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</si>
  <si>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</si>
  <si>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</si>
  <si>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</si>
  <si>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</si>
  <si>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</si>
  <si>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</si>
  <si>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</si>
  <si>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</si>
  <si>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</si>
  <si>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</si>
  <si>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</si>
  <si>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</si>
  <si>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</si>
  <si>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</si>
  <si>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</si>
  <si>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</si>
  <si>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</si>
  <si>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</si>
  <si>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</si>
  <si>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</si>
  <si>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</si>
  <si>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</si>
  <si>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</si>
  <si>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</si>
  <si>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</si>
  <si>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</si>
  <si>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</si>
  <si>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</si>
  <si>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</si>
  <si>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</si>
  <si>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</si>
  <si>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</si>
  <si>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</si>
  <si>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</si>
  <si>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</si>
  <si>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</si>
  <si>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</si>
  <si>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</si>
  <si>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</si>
  <si>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</si>
  <si>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</si>
  <si>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</si>
  <si>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</si>
  <si>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</si>
  <si>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</si>
  <si>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</si>
  <si>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</si>
  <si>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</si>
  <si>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</si>
  <si>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</si>
  <si>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</si>
  <si>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</si>
  <si>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</si>
  <si>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</si>
  <si>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</si>
  <si>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</si>
  <si>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</si>
  <si>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</si>
  <si>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</si>
  <si>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</si>
  <si>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</si>
  <si>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</si>
  <si>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</si>
  <si>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</si>
  <si>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</si>
  <si>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</si>
  <si>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</si>
  <si>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</si>
  <si>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</si>
  <si>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</si>
  <si>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</si>
  <si>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</si>
  <si>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</si>
  <si>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</si>
  <si>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</si>
  <si>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</si>
  <si>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</si>
  <si>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</si>
  <si>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</si>
  <si>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</si>
  <si>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</si>
  <si>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</si>
  <si>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</si>
  <si>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</si>
  <si>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</si>
  <si>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</si>
  <si>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</si>
  <si>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</si>
  <si>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</si>
  <si>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</si>
  <si>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</si>
  <si>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</si>
  <si>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</si>
  <si>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</si>
  <si>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</si>
  <si>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</si>
  <si>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</si>
  <si>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</si>
  <si>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</si>
  <si>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</si>
  <si>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</si>
  <si>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</si>
  <si>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</si>
  <si>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</si>
  <si>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</si>
  <si>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</si>
  <si>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</si>
  <si>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</si>
  <si>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</si>
  <si>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</si>
  <si>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</si>
  <si>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</si>
  <si>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</si>
  <si>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</si>
  <si>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</si>
  <si>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</si>
  <si>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</si>
  <si>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</si>
  <si>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</si>
  <si>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</si>
  <si>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</si>
  <si>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</si>
  <si>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</si>
  <si>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</si>
  <si>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</si>
  <si>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</si>
  <si>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</si>
  <si>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</si>
  <si>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</si>
  <si>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</si>
  <si>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</si>
  <si>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</si>
  <si>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</si>
  <si>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</si>
  <si>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</si>
  <si>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</si>
  <si>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</si>
  <si>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</si>
  <si>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</si>
  <si>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</si>
  <si>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</si>
  <si>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</si>
  <si>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</si>
  <si>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</si>
  <si>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</si>
  <si>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</si>
  <si>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</si>
  <si>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</si>
  <si>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</si>
  <si>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</si>
  <si>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</si>
  <si>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</si>
  <si>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</si>
  <si>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</si>
  <si>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</si>
  <si>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</si>
  <si>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</si>
  <si>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</si>
  <si>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</si>
  <si>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</si>
  <si>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</si>
  <si>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</si>
  <si>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</si>
  <si>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</si>
  <si>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</si>
  <si>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</si>
  <si>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</si>
  <si>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</si>
  <si>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</si>
  <si>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</si>
  <si>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</si>
  <si>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</si>
  <si>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</si>
  <si>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</si>
  <si>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</si>
  <si>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</si>
  <si>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</si>
  <si>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</si>
  <si>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</si>
  <si>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</si>
  <si>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</si>
  <si>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</si>
  <si>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</si>
  <si>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</si>
  <si>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</si>
  <si>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</si>
  <si>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</si>
  <si>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</si>
  <si>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</si>
  <si>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</si>
  <si>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</si>
  <si>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</si>
  <si>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</si>
  <si>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</si>
  <si>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</si>
  <si>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</si>
  <si>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</si>
  <si>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</si>
  <si>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</si>
  <si>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</si>
  <si>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</si>
  <si>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</si>
  <si>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</si>
  <si>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</si>
  <si>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</si>
  <si>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</si>
  <si>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</si>
  <si>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</si>
  <si>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</si>
  <si>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</si>
  <si>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</si>
  <si>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</si>
  <si>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</si>
  <si>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</si>
  <si>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</si>
  <si>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</si>
  <si>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</si>
  <si>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</si>
  <si>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</si>
  <si>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</si>
  <si>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</si>
  <si>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</si>
  <si>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</si>
  <si>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</si>
  <si>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</si>
  <si>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</si>
  <si>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</si>
  <si>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</si>
  <si>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</si>
  <si>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</si>
  <si>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</si>
  <si>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</si>
  <si>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</si>
  <si>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</si>
  <si>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</si>
  <si>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</si>
  <si>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</si>
  <si>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</si>
  <si>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</si>
  <si>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</si>
  <si>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</si>
  <si>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</si>
  <si>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</si>
  <si>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</si>
  <si>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</si>
  <si>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</si>
  <si>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</si>
  <si>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</si>
  <si>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</si>
  <si>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</si>
  <si>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</si>
  <si>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</si>
  <si>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</si>
  <si>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</si>
  <si>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</si>
  <si>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</si>
  <si>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</si>
  <si>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</si>
  <si>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</si>
  <si>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</si>
  <si>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</si>
  <si>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</si>
  <si>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</si>
  <si>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</si>
  <si>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</si>
  <si>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</si>
  <si>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</si>
  <si>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</si>
  <si>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</si>
  <si>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</si>
  <si>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</si>
  <si>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</si>
  <si>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</si>
  <si>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</si>
  <si>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</si>
  <si>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</si>
  <si>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</si>
  <si>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</si>
  <si>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</si>
  <si>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</si>
  <si>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</si>
  <si>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</si>
  <si>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</si>
  <si>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</si>
  <si>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</si>
  <si>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</si>
  <si>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</si>
  <si>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</si>
  <si>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</si>
  <si>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</si>
  <si>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</si>
  <si>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</si>
  <si>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</si>
  <si>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</si>
  <si>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</si>
  <si>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</si>
  <si>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</si>
  <si>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</si>
  <si>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</si>
  <si>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</si>
  <si>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</si>
  <si>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</si>
  <si>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</si>
  <si>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</si>
  <si>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</si>
  <si>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</si>
  <si>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</si>
  <si>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</si>
  <si>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</si>
  <si>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</si>
  <si>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</si>
  <si>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</si>
  <si>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</si>
  <si>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</si>
  <si>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</si>
  <si>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</si>
  <si>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</si>
  <si>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</si>
  <si>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</si>
  <si>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</si>
  <si>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</si>
  <si>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</si>
  <si>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</si>
  <si>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</si>
  <si>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</si>
  <si>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</si>
  <si>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</si>
  <si>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</si>
  <si>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</si>
  <si>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</si>
  <si>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</si>
  <si>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</si>
  <si>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</si>
  <si>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</si>
  <si>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</si>
  <si>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</si>
  <si>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</si>
  <si>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</si>
  <si>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</si>
  <si>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</si>
  <si>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</si>
  <si>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</si>
  <si>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</si>
  <si>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</si>
  <si>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</si>
  <si>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</si>
  <si>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</si>
  <si>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</si>
  <si>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</si>
  <si>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</si>
  <si>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</si>
  <si>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</si>
  <si>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</si>
  <si>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</si>
  <si>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</si>
  <si>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</si>
  <si>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</si>
  <si>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</si>
  <si>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</si>
  <si>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</si>
  <si>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</si>
  <si>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</si>
  <si>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</si>
  <si>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</si>
  <si>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</si>
  <si>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</si>
  <si>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</si>
  <si>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</si>
  <si>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</si>
  <si>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</si>
  <si>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</si>
  <si>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</si>
  <si>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</si>
  <si>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</si>
  <si>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</si>
  <si>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</si>
  <si>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</si>
  <si>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</si>
  <si>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</si>
  <si>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</si>
  <si>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</si>
  <si>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</si>
  <si>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</si>
  <si>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</si>
  <si>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</si>
  <si>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</si>
  <si>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</si>
  <si>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</si>
  <si>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</si>
  <si>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</si>
  <si>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</si>
  <si>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</si>
  <si>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</si>
  <si>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</si>
  <si>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</si>
  <si>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</si>
  <si>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</si>
  <si>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</si>
  <si>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</si>
  <si>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</si>
  <si>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</si>
  <si>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</si>
  <si>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</si>
  <si>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</si>
  <si>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</si>
  <si>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</si>
  <si>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</si>
  <si>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</si>
  <si>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</si>
  <si>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</si>
  <si>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</si>
  <si>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</si>
  <si>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</si>
  <si>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</si>
  <si>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</si>
  <si>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</si>
  <si>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</si>
  <si>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</si>
  <si>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</si>
  <si>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</si>
  <si>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</si>
  <si>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</si>
  <si>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</si>
  <si>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</si>
  <si>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</si>
  <si>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</si>
  <si>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</si>
  <si>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</si>
  <si>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</si>
  <si>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</si>
  <si>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</si>
  <si>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</si>
  <si>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</si>
  <si>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</si>
  <si>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</si>
  <si>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</si>
  <si>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</si>
  <si>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</si>
  <si>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</si>
  <si>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</si>
  <si>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</si>
  <si>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</si>
  <si>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</si>
  <si>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</si>
  <si>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</si>
  <si>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</si>
  <si>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</si>
  <si>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</si>
  <si>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</si>
  <si>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</si>
  <si>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</si>
  <si>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</si>
  <si>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</si>
  <si>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</si>
  <si>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</si>
  <si>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</si>
  <si>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</si>
  <si>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</si>
  <si>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</si>
  <si>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</si>
  <si>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</si>
  <si>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</si>
  <si>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</si>
  <si>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</si>
  <si>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</si>
  <si>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</si>
  <si>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</si>
  <si>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</si>
  <si>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</si>
  <si>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</si>
  <si>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</si>
  <si>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</si>
  <si>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</si>
  <si>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</si>
  <si>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</si>
  <si>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</si>
  <si>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</si>
  <si>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</si>
  <si>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</si>
  <si>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</si>
  <si>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</si>
  <si>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</si>
  <si>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</si>
  <si>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</si>
  <si>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</si>
  <si>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</si>
  <si>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</si>
  <si>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</si>
  <si>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</si>
  <si>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</si>
  <si>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</si>
  <si>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</si>
  <si>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</si>
  <si>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</si>
  <si>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</si>
  <si>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</si>
  <si>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</si>
  <si>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</si>
  <si>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</si>
  <si>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</si>
  <si>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</si>
  <si>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</si>
  <si>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</si>
  <si>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</si>
  <si>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</si>
  <si>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</si>
  <si>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</si>
  <si>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</si>
  <si>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</si>
  <si>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</si>
  <si>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</si>
  <si>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</si>
  <si>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</si>
  <si>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</si>
  <si>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</si>
  <si>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</si>
  <si>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</si>
  <si>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</si>
  <si>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</si>
  <si>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</si>
  <si>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</si>
  <si>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</si>
  <si>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</si>
  <si>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</si>
  <si>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</si>
  <si>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</si>
  <si>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</si>
  <si>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</si>
  <si>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</si>
  <si>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</si>
  <si>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</si>
  <si>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</si>
  <si>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</si>
  <si>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</si>
  <si>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</si>
  <si>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</si>
  <si>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</si>
  <si>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</si>
  <si>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</si>
  <si>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</si>
  <si>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</si>
  <si>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</si>
  <si>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</si>
  <si>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</si>
  <si>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</si>
  <si>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</si>
  <si>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</si>
  <si>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</si>
  <si>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</si>
  <si>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</si>
  <si>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</si>
  <si>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</si>
  <si>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</si>
  <si>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</si>
  <si>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</si>
  <si>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</si>
  <si>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</si>
  <si>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</si>
  <si>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</si>
  <si>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</si>
  <si>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</si>
  <si>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</si>
  <si>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</si>
  <si>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</si>
  <si>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</si>
  <si>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</si>
  <si>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</si>
  <si>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</si>
  <si>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</si>
  <si>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</si>
  <si>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</si>
  <si>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</si>
  <si>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</si>
  <si>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</si>
  <si>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</si>
  <si>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</si>
  <si>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</si>
  <si>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</si>
  <si>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</si>
  <si>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</si>
  <si>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</si>
  <si>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</si>
  <si>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</si>
  <si>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</si>
  <si>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</si>
  <si>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</si>
  <si>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</si>
  <si>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</si>
  <si>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</si>
  <si>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</si>
  <si>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</si>
  <si>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</si>
  <si>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</si>
  <si>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</si>
  <si>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</si>
  <si>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</si>
  <si>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</si>
  <si>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</si>
  <si>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</si>
  <si>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</si>
  <si>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</si>
  <si>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</si>
  <si>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</si>
  <si>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</si>
  <si>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</si>
  <si>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</si>
  <si>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</si>
  <si>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</si>
  <si>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</si>
  <si>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</si>
  <si>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</si>
  <si>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</si>
  <si>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</si>
  <si>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</si>
  <si>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</si>
  <si>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</si>
  <si>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</si>
  <si>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</si>
  <si>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</si>
  <si>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</si>
  <si>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</si>
  <si>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</si>
  <si>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</si>
  <si>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</si>
  <si>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</si>
  <si>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</si>
  <si>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</si>
  <si>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</si>
  <si>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</si>
  <si>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</si>
  <si>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</si>
  <si>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</si>
  <si>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</si>
  <si>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</si>
  <si>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</si>
  <si>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</si>
  <si>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</si>
  <si>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</si>
  <si>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</si>
  <si>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</si>
  <si>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</si>
  <si>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</si>
  <si>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</si>
  <si>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</si>
  <si>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</si>
  <si>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</si>
  <si>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</si>
  <si>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</si>
  <si>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</si>
  <si>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</si>
  <si>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</si>
  <si>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</si>
  <si>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</si>
  <si>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</si>
  <si>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</si>
  <si>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</si>
  <si>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</si>
  <si>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</si>
  <si>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</si>
  <si>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</si>
  <si>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</si>
  <si>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</si>
  <si>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</si>
  <si>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</si>
  <si>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</si>
  <si>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</si>
  <si>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</si>
  <si>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</si>
  <si>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</si>
  <si>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</si>
  <si>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</si>
  <si>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</si>
  <si>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</si>
  <si>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</si>
  <si>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</si>
  <si>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</si>
  <si>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</si>
  <si>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</si>
  <si>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</si>
  <si>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</si>
  <si>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</si>
  <si>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</si>
  <si>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</si>
  <si>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</si>
  <si>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</si>
  <si>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</si>
  <si>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</si>
  <si>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</si>
  <si>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</si>
  <si>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</si>
  <si>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</si>
  <si>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</si>
  <si>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</si>
  <si>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</si>
  <si>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</si>
  <si>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</si>
  <si>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</si>
  <si>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</si>
  <si>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</si>
  <si>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</si>
  <si>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</si>
  <si>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</si>
  <si>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</si>
  <si>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</si>
  <si>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</si>
  <si>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</si>
  <si>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</si>
  <si>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</si>
  <si>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</si>
  <si>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</si>
  <si>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</si>
  <si>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</si>
  <si>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</si>
  <si>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</si>
  <si>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</si>
  <si>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</si>
  <si>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</si>
  <si>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</si>
  <si>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</si>
  <si>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</si>
  <si>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</si>
  <si>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</si>
  <si>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</si>
  <si>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</si>
  <si>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</si>
  <si>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</si>
  <si>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</si>
  <si>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</si>
  <si>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</si>
  <si>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</si>
  <si>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</si>
  <si>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</si>
  <si>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</si>
  <si>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</si>
  <si>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</si>
  <si>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</si>
  <si>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</si>
  <si>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</si>
  <si>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</si>
  <si>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</si>
  <si>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</si>
  <si>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</si>
  <si>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</si>
  <si>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</si>
  <si>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</si>
  <si>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</si>
  <si>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</si>
  <si>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</si>
  <si>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</si>
  <si>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</si>
  <si>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</si>
  <si>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</si>
  <si>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</si>
  <si>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</si>
  <si>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</si>
  <si>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</si>
  <si>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</si>
  <si>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</si>
  <si>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</si>
  <si>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</si>
  <si>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</si>
  <si>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</si>
  <si>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</si>
  <si>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</si>
  <si>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</si>
  <si>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</si>
  <si>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</si>
  <si>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</si>
  <si>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</si>
  <si>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</si>
  <si>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</si>
  <si>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</si>
  <si>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</si>
  <si>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</si>
  <si>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</si>
  <si>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</si>
  <si>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</si>
  <si>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</si>
  <si>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</si>
  <si>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</si>
  <si>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</si>
  <si>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</si>
  <si>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</si>
  <si>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</si>
  <si>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</si>
  <si>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</si>
  <si>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</si>
  <si>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</si>
  <si>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</si>
  <si>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</si>
  <si>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</si>
  <si>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</si>
  <si>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</si>
  <si>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</si>
  <si>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</si>
  <si>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</si>
  <si>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</si>
  <si>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</si>
  <si>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</si>
  <si>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</si>
  <si>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</si>
  <si>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</si>
  <si>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</si>
  <si>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</si>
  <si>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</si>
  <si>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</si>
  <si>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</si>
  <si>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</si>
  <si>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</si>
  <si>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</si>
  <si>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</si>
  <si>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</si>
  <si>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</si>
  <si>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</si>
  <si>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</si>
  <si>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</si>
  <si>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</si>
  <si>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</si>
  <si>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</si>
  <si>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</si>
  <si>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</si>
  <si>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</si>
  <si>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</si>
  <si>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</si>
  <si>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</si>
  <si>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</si>
  <si>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</si>
  <si>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</si>
  <si>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</si>
  <si>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</si>
  <si>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</si>
  <si>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</si>
  <si>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</si>
  <si>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</si>
  <si>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</si>
  <si>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</si>
  <si>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</si>
  <si>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</si>
  <si>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</si>
  <si>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</si>
  <si>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</si>
  <si>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</si>
  <si>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</si>
  <si>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</si>
  <si>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</si>
  <si>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</si>
  <si>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</si>
  <si>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</si>
  <si>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</si>
  <si>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</si>
  <si>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</si>
  <si>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</si>
  <si>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</si>
  <si>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</si>
  <si>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</si>
  <si>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</si>
  <si>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</si>
  <si>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</si>
  <si>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</si>
  <si>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</si>
  <si>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</si>
  <si>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</si>
  <si>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</si>
  <si>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</si>
  <si>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</si>
  <si>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</si>
  <si>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</si>
  <si>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</si>
  <si>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</si>
  <si>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</si>
  <si>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</si>
  <si>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</si>
  <si>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</si>
  <si>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</si>
  <si>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</si>
  <si>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</si>
  <si>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</si>
  <si>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</si>
  <si>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</si>
  <si>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</si>
  <si>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</si>
  <si>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</si>
  <si>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</si>
  <si>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</si>
  <si>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</si>
  <si>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</si>
  <si>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</si>
  <si>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</si>
  <si>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</si>
  <si>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</si>
  <si>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</si>
  <si>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</si>
  <si>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</si>
  <si>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</si>
  <si>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</si>
  <si>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</si>
  <si>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</si>
  <si>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</si>
  <si>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</si>
  <si>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</si>
  <si>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</si>
  <si>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</si>
  <si>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</si>
  <si>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</si>
  <si>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</si>
  <si>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</si>
  <si>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</si>
  <si>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</si>
  <si>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</si>
  <si>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</si>
  <si>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</si>
  <si>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</si>
  <si>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</si>
  <si>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</si>
  <si>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</si>
  <si>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</si>
  <si>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</si>
  <si>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</si>
  <si>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</si>
  <si>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</si>
  <si>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</si>
  <si>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</si>
  <si>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</si>
  <si>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</si>
  <si>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</si>
  <si>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</si>
  <si>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</si>
  <si>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</si>
  <si>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</si>
  <si>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</si>
  <si>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</si>
  <si>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</si>
  <si>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</si>
  <si>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</si>
  <si>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</si>
  <si>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</si>
  <si>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</si>
  <si>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</si>
  <si>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</si>
  <si>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</si>
  <si>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</si>
  <si>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</si>
  <si>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</si>
  <si>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</si>
  <si>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</si>
  <si>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</si>
  <si>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</si>
  <si>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</si>
  <si>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</si>
  <si>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</si>
  <si>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</si>
  <si>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</si>
  <si>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</si>
  <si>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</si>
  <si>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</si>
  <si>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</si>
  <si>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</si>
  <si>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</si>
  <si>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</si>
  <si>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</si>
  <si>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</si>
  <si>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</si>
  <si>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</si>
  <si>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</si>
  <si>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</si>
  <si>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</si>
  <si>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</si>
  <si>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</si>
  <si>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</si>
  <si>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</si>
  <si>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</si>
  <si>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</si>
  <si>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</si>
  <si>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</si>
  <si>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</si>
  <si>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</si>
  <si>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</si>
  <si>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</si>
  <si>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</si>
  <si>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</si>
  <si>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</si>
  <si>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</si>
  <si>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</si>
  <si>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</si>
  <si>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</si>
  <si>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</si>
  <si>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</si>
  <si>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</si>
  <si>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</si>
  <si>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</si>
  <si>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</si>
  <si>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</si>
  <si>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</si>
  <si>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</si>
  <si>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</si>
  <si>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</si>
  <si>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</si>
  <si>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</si>
  <si>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</si>
  <si>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</si>
  <si>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</si>
  <si>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</si>
  <si>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</si>
  <si>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</si>
  <si>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</si>
  <si>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</si>
  <si>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</si>
  <si>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</si>
  <si>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</si>
  <si>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</si>
  <si>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</si>
  <si>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</si>
  <si>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</si>
  <si>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</si>
  <si>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</si>
  <si>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</si>
  <si>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</si>
  <si>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</si>
  <si>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</si>
  <si>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</si>
  <si>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</si>
  <si>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</si>
  <si>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</si>
  <si>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</si>
  <si>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</si>
  <si>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</si>
  <si>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</si>
  <si>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</si>
  <si>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</si>
  <si>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</si>
  <si>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</si>
  <si>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</si>
  <si>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</si>
  <si>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</si>
  <si>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</si>
  <si>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</si>
  <si>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</si>
  <si>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</si>
  <si>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</si>
  <si>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</si>
  <si>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</si>
  <si>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</si>
  <si>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</si>
  <si>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</si>
  <si>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</si>
  <si>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</si>
  <si>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</si>
  <si>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</si>
  <si>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</si>
  <si>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</si>
  <si>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</si>
  <si>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</si>
  <si>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</si>
  <si>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</si>
  <si>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</si>
  <si>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</si>
  <si>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</si>
  <si>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</si>
  <si>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</si>
  <si>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</si>
  <si>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</si>
  <si>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</si>
  <si>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</si>
  <si>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</si>
  <si>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</si>
  <si>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</si>
  <si>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</si>
  <si>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</si>
  <si>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</si>
  <si>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</si>
  <si>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</si>
  <si>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</si>
  <si>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</si>
  <si>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</si>
  <si>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</si>
  <si>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</si>
  <si>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</si>
  <si>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</si>
  <si>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</si>
  <si>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</si>
  <si>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</si>
  <si>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</si>
  <si>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</si>
  <si>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</si>
  <si>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</si>
  <si>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</si>
  <si>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</si>
  <si>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</si>
  <si>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</si>
  <si>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</si>
  <si>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</si>
  <si>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</si>
  <si>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</si>
  <si>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</si>
  <si>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</si>
  <si>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</si>
  <si>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</si>
  <si>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</si>
  <si>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</si>
  <si>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</si>
  <si>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</si>
  <si>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</si>
  <si>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</si>
  <si>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</si>
  <si>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</si>
  <si>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</si>
  <si>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</si>
  <si>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</si>
  <si>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</si>
  <si>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</si>
  <si>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</si>
  <si>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</si>
  <si>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</si>
  <si>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</si>
  <si>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</si>
  <si>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</si>
  <si>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</si>
  <si>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</si>
  <si>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</si>
  <si>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</si>
  <si>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</si>
  <si>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</si>
  <si>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</si>
  <si>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</si>
  <si>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</si>
  <si>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</si>
  <si>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</si>
  <si>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</si>
  <si>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</si>
  <si>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</si>
  <si>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</si>
  <si>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</si>
  <si>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</si>
  <si>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</si>
  <si>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</si>
  <si>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</si>
  <si>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</si>
  <si>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</si>
  <si>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</si>
  <si>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</si>
  <si>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</si>
  <si>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</si>
  <si>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</si>
  <si>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</si>
  <si>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</si>
  <si>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</si>
  <si>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</si>
  <si>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</si>
  <si>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</si>
  <si>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</si>
  <si>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</si>
  <si>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</si>
  <si>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</si>
  <si>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</si>
  <si>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</si>
  <si>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</si>
  <si>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</si>
  <si>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</si>
  <si>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</si>
  <si>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</si>
  <si>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</si>
  <si>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</si>
  <si>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</si>
  <si>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</si>
  <si>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</si>
  <si>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</si>
  <si>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</si>
  <si>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</si>
  <si>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</si>
  <si>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</si>
  <si>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</si>
  <si>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</si>
  <si>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</si>
  <si>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</si>
  <si>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</si>
  <si>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</si>
  <si>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</si>
  <si>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</si>
  <si>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</si>
  <si>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</si>
  <si>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</si>
  <si>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</si>
  <si>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</si>
  <si>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</si>
  <si>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</si>
  <si>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</si>
  <si>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</si>
  <si>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</si>
  <si>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</si>
  <si>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</si>
  <si>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</si>
  <si>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</si>
  <si>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</si>
  <si>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</si>
  <si>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</si>
  <si>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</si>
  <si>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</si>
  <si>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</si>
  <si>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</si>
  <si>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</si>
  <si>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</si>
  <si>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</si>
  <si>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</si>
  <si>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</si>
  <si>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</si>
  <si>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</si>
  <si>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</si>
  <si>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</si>
  <si>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</si>
  <si>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</si>
  <si>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</si>
  <si>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</si>
  <si>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</si>
  <si>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</si>
  <si>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</si>
  <si>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</si>
  <si>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</si>
  <si>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</si>
  <si>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</si>
  <si>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</si>
  <si>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</si>
  <si>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</si>
  <si>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</si>
  <si>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</si>
  <si>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</si>
  <si>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</si>
  <si>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</si>
  <si>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</si>
  <si>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</si>
  <si>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</si>
  <si>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</si>
  <si>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</si>
  <si>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</si>
  <si>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</si>
  <si>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</si>
  <si>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</si>
  <si>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</si>
  <si>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</si>
  <si>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</si>
  <si>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</si>
  <si>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</si>
  <si>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</si>
  <si>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</si>
  <si>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</si>
  <si>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</si>
  <si>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</si>
  <si>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</si>
  <si>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</si>
  <si>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</si>
  <si>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</si>
  <si>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</si>
  <si>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</si>
  <si>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</si>
  <si>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</si>
  <si>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</si>
  <si>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</si>
  <si>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</si>
  <si>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</si>
  <si>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</si>
  <si>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</si>
  <si>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</si>
  <si>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</si>
  <si>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</si>
  <si>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</si>
  <si>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</si>
  <si>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</si>
  <si>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</si>
  <si>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</si>
  <si>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</si>
  <si>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</si>
  <si>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</si>
  <si>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</si>
  <si>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</si>
  <si>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</si>
  <si>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</si>
  <si>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</si>
  <si>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</si>
  <si>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</si>
  <si>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</si>
  <si>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</si>
  <si>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</si>
  <si>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</si>
  <si>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</si>
  <si>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</si>
  <si>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</si>
  <si>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</si>
  <si>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</si>
  <si>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</si>
  <si>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</si>
  <si>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</si>
  <si>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</si>
  <si>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</si>
  <si>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</si>
  <si>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</si>
  <si>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</si>
  <si>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</si>
  <si>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</si>
  <si>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</si>
  <si>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</si>
  <si>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</si>
  <si>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</si>
  <si>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</si>
  <si>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</si>
  <si>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</si>
  <si>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</si>
  <si>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</si>
  <si>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</si>
  <si>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</si>
  <si>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</si>
  <si>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</si>
  <si>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</si>
  <si>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</si>
  <si>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</si>
  <si>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</si>
  <si>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</si>
  <si>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</si>
  <si>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</si>
  <si>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</si>
  <si>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</si>
  <si>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</si>
  <si>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</si>
  <si>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</si>
  <si>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</si>
  <si>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</si>
  <si>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</si>
  <si>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</si>
  <si>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</si>
  <si>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</si>
  <si>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</si>
  <si>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</si>
  <si>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</si>
  <si>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</si>
  <si>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</si>
  <si>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</si>
  <si>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</si>
  <si>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</si>
  <si>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</si>
  <si>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</si>
  <si>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</si>
  <si>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</si>
  <si>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</si>
  <si>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</si>
  <si>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</si>
  <si>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</si>
  <si>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</si>
  <si>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</si>
  <si>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</si>
  <si>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</si>
  <si>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</si>
  <si>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</si>
  <si>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</si>
  <si>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</si>
  <si>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</si>
  <si>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</si>
  <si>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</si>
  <si>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</si>
  <si>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</si>
  <si>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</si>
  <si>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</si>
  <si>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</si>
  <si>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</si>
  <si>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</si>
  <si>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</si>
  <si>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</si>
  <si>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</si>
  <si>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</si>
  <si>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</si>
  <si>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</si>
  <si>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</si>
  <si>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</si>
  <si>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</si>
  <si>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</si>
  <si>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</si>
  <si>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</si>
  <si>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</si>
  <si>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</si>
  <si>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</si>
  <si>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</si>
  <si>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</si>
  <si>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</si>
  <si>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</si>
  <si>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</si>
  <si>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</si>
  <si>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</si>
  <si>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</si>
  <si>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</si>
  <si>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</si>
  <si>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</si>
  <si>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</si>
  <si>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</si>
  <si>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</si>
  <si>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</si>
  <si>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</si>
  <si>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</si>
  <si>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</si>
  <si>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</si>
  <si>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</si>
  <si>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</si>
  <si>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</si>
  <si>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</si>
  <si>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</si>
  <si>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</si>
  <si>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</si>
  <si>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</si>
  <si>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</si>
  <si>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</si>
  <si>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</si>
  <si>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</si>
  <si>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</si>
  <si>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</si>
  <si>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</si>
  <si>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</si>
  <si>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</si>
  <si>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</si>
  <si>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</si>
  <si>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</si>
  <si>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</si>
  <si>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</si>
  <si>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</si>
  <si>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</si>
  <si>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</si>
  <si>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</si>
  <si>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</si>
  <si>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</si>
  <si>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</si>
  <si>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</si>
  <si>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</si>
  <si>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</si>
  <si>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</si>
  <si>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</si>
  <si>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</si>
  <si>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</si>
  <si>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</si>
  <si>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</si>
  <si>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</si>
  <si>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</si>
  <si>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</si>
  <si>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</si>
  <si>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</si>
  <si>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</si>
  <si>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</si>
  <si>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</si>
  <si>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</si>
  <si>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</si>
  <si>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</si>
  <si>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</si>
  <si>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</si>
  <si>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</si>
  <si>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</si>
  <si>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</si>
  <si>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</si>
  <si>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</si>
  <si>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</si>
  <si>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</si>
  <si>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</si>
  <si>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</si>
  <si>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</si>
  <si>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</si>
  <si>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</si>
  <si>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</si>
  <si>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</si>
  <si>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</si>
  <si>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</si>
  <si>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</si>
  <si>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</si>
  <si>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</si>
  <si>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</si>
  <si>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</si>
  <si>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</si>
  <si>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</si>
  <si>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</si>
  <si>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</si>
  <si>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</si>
  <si>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</si>
  <si>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</si>
  <si>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</si>
  <si>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</si>
  <si>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</si>
  <si>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</si>
  <si>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</si>
  <si>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</si>
  <si>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</si>
  <si>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</si>
  <si>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</si>
  <si>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</si>
  <si>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</si>
  <si>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</si>
  <si>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</si>
  <si>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</si>
  <si>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</si>
  <si>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</si>
  <si>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</si>
  <si>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</si>
  <si>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</si>
  <si>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</si>
  <si>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</si>
  <si>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</si>
  <si>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</si>
  <si>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</si>
  <si>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</si>
  <si>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</si>
  <si>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</si>
  <si>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</si>
  <si>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</si>
  <si>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</si>
  <si>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</si>
  <si>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</si>
  <si>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</si>
  <si>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</si>
  <si>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</si>
  <si>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</si>
  <si>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</si>
  <si>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</si>
  <si>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</si>
  <si>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</si>
  <si>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</si>
  <si>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</si>
  <si>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</si>
  <si>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</si>
  <si>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</si>
  <si>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</si>
  <si>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</si>
  <si>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</si>
  <si>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</si>
  <si>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</si>
  <si>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</si>
  <si>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</si>
  <si>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</si>
  <si>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</si>
  <si>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</si>
  <si>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</si>
  <si>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</si>
  <si>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</si>
  <si>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</si>
  <si>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</si>
  <si>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</si>
  <si>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</si>
  <si>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</si>
  <si>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</si>
  <si>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</si>
  <si>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</si>
  <si>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</si>
  <si>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</si>
  <si>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</si>
  <si>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</si>
  <si>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</si>
  <si>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</si>
  <si>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</si>
  <si>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</si>
  <si>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</si>
  <si>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</si>
  <si>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</si>
  <si>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</si>
  <si>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</si>
  <si>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</si>
  <si>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</si>
  <si>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</si>
  <si>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</si>
  <si>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</si>
  <si>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</si>
  <si>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</si>
  <si>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</si>
  <si>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</si>
  <si>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</si>
  <si>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</si>
  <si>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</si>
  <si>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</si>
  <si>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</si>
  <si>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</si>
  <si>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</si>
  <si>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</si>
  <si>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</si>
  <si>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</si>
  <si>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</si>
  <si>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</si>
  <si>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</si>
  <si>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</si>
  <si>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</si>
  <si>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</si>
  <si>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</si>
  <si>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</si>
  <si>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</si>
  <si>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</si>
  <si>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</si>
  <si>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</si>
  <si>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</si>
  <si>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</si>
  <si>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</si>
  <si>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</si>
  <si>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</si>
  <si>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</si>
  <si>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</si>
  <si>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</si>
  <si>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</si>
  <si>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</si>
  <si>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</si>
  <si>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</si>
  <si>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</si>
  <si>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</si>
  <si>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</si>
  <si>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</si>
  <si>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</si>
  <si>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</si>
  <si>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</si>
  <si>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</si>
  <si>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</si>
  <si>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</si>
  <si>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</si>
  <si>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</si>
  <si>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</si>
  <si>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</si>
  <si>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</si>
  <si>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</si>
  <si>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</si>
  <si>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</si>
  <si>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</si>
  <si>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</si>
  <si>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</si>
  <si>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</si>
  <si>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</si>
  <si>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</si>
  <si>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</si>
  <si>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</si>
  <si>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</si>
  <si>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</si>
  <si>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</si>
  <si>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</si>
  <si>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</si>
  <si>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</si>
  <si>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</si>
  <si>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</si>
  <si>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</si>
  <si>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</si>
  <si>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</si>
  <si>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</si>
  <si>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</si>
  <si>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</si>
  <si>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</si>
  <si>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</si>
  <si>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</si>
  <si>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</si>
  <si>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</si>
  <si>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</si>
  <si>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</si>
  <si>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</si>
  <si>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</si>
  <si>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</si>
  <si>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</si>
  <si>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</si>
  <si>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</si>
  <si>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</si>
  <si>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</si>
  <si>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</si>
  <si>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</si>
  <si>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</si>
  <si>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</si>
  <si>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</si>
  <si>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</si>
  <si>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</si>
  <si>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</si>
  <si>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</si>
  <si>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</si>
  <si>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</si>
  <si>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</si>
  <si>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</si>
  <si>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</si>
  <si>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</si>
  <si>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</si>
  <si>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</si>
  <si>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</si>
  <si>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</si>
  <si>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</si>
  <si>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</si>
  <si>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</si>
  <si>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</si>
  <si>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</si>
  <si>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</si>
  <si>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</si>
  <si>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</si>
  <si>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</si>
  <si>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</si>
  <si>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</si>
  <si>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</si>
  <si>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</si>
  <si>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</si>
  <si>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</si>
  <si>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</si>
  <si>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</si>
  <si>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</si>
  <si>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</si>
  <si>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</si>
  <si>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</si>
  <si>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</si>
  <si>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</si>
  <si>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</si>
  <si>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</si>
  <si>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</si>
  <si>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</si>
  <si>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</si>
  <si>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</si>
  <si>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</si>
  <si>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</si>
  <si>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</si>
  <si>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</si>
  <si>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</si>
  <si>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</si>
  <si>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</si>
  <si>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</si>
  <si>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</si>
  <si>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</si>
  <si>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</si>
  <si>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</si>
  <si>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</si>
  <si>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</si>
  <si>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</si>
  <si>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</si>
  <si>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</si>
  <si>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</si>
  <si>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</si>
  <si>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</si>
  <si>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</si>
  <si>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</si>
  <si>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</si>
  <si>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</si>
  <si>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</si>
  <si>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</si>
  <si>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</si>
  <si>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</si>
  <si>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</si>
  <si>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</si>
  <si>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</si>
  <si>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</si>
  <si>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</si>
  <si>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</si>
  <si>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</si>
  <si>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</si>
  <si>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</si>
  <si>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</si>
  <si>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</si>
  <si>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</si>
  <si>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</si>
  <si>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</si>
  <si>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</si>
  <si>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</si>
  <si>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</si>
  <si>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</si>
  <si>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</si>
  <si>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</si>
  <si>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</si>
  <si>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</si>
  <si>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</si>
  <si>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</si>
  <si>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</si>
  <si>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</si>
  <si>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</si>
  <si>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</si>
  <si>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</si>
  <si>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</si>
  <si>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</si>
  <si>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</si>
  <si>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</si>
  <si>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</si>
  <si>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</si>
  <si>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</si>
  <si>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</si>
  <si>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</si>
  <si>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</si>
  <si>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</si>
  <si>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</si>
  <si>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</si>
  <si>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</si>
  <si>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</si>
  <si>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</si>
  <si>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</si>
  <si>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</si>
  <si>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</si>
  <si>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</si>
  <si>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</si>
  <si>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</si>
  <si>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</si>
  <si>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06527308831</t>
  </si>
  <si>
    <t>VODOVOD d.o.o. MAKARSKA</t>
  </si>
  <si>
    <t>12733878804</t>
  </si>
  <si>
    <t>MAKARSKI KOMUNALAC d.o.o. MAKARSKA</t>
  </si>
  <si>
    <t>94694317498</t>
  </si>
  <si>
    <t>STAMBENO GOSPODARSTVO MAKARSKA</t>
  </si>
  <si>
    <t>56230454005</t>
  </si>
  <si>
    <t>GRADSKO KINO d.o.o. MAKARSKA</t>
  </si>
  <si>
    <t>BRISAN IZ SUDSKOG REGISTRA 23.01.13.Tt-12/04026-2</t>
  </si>
  <si>
    <t>76349281254</t>
  </si>
  <si>
    <t>RADIO MAKARSKA RIVIJERA MAKARSKA</t>
  </si>
  <si>
    <t>57360745567</t>
  </si>
  <si>
    <t>ŽIČARA BIOKOVO d.o.o. MAKARSKA</t>
  </si>
  <si>
    <t>73176854752</t>
  </si>
  <si>
    <t>GRADSKA KNIŽNICA MAKARSKA</t>
  </si>
  <si>
    <t>GRADSKA GALERIJA MAKARSKA</t>
  </si>
  <si>
    <t>GRADSKI MUZEJ MAKARSKA</t>
  </si>
  <si>
    <t>09797820257</t>
  </si>
  <si>
    <t>17911171377</t>
  </si>
  <si>
    <t>45540489568</t>
  </si>
  <si>
    <t>GLAZBENA ŠKOLA MAKARSKA</t>
  </si>
  <si>
    <t>35431815083</t>
  </si>
  <si>
    <t>44205741227</t>
  </si>
  <si>
    <t>O.Š. O. PETRA PERICE</t>
  </si>
  <si>
    <t>26285167092</t>
  </si>
  <si>
    <t>GRADSKI SPORTSKI CENTAR</t>
  </si>
  <si>
    <t>88941194590</t>
  </si>
  <si>
    <t>DJEČJI VRTIĆ BIOKOVSKO ZVONCE MAKARSKA</t>
  </si>
  <si>
    <t>O.Š. STJEPANA IVIČEVIĆA</t>
  </si>
  <si>
    <t>79935418722</t>
  </si>
  <si>
    <t xml:space="preserve">NEAKTIVAN U 2016. </t>
  </si>
  <si>
    <t xml:space="preserve">POVEĆANJE TEMELJNOG KAPITALA UPIS 15.09.2016 </t>
  </si>
  <si>
    <t>MAKARSKA RAZVOJNA AGENCIJA MARA</t>
  </si>
  <si>
    <t>izmjena temeljem uvida u registar tr. Suda</t>
  </si>
  <si>
    <t>Povećanje ukupnog kapitala je rezultat povećanja imovine zbog procjene umjetnina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</si>
</sst>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1 - 20%" xfId="54" xr:uid="{00000000-0005-0000-0000-000013000000}"/>
    <cellStyle name="Accent1 - 40%" xfId="55" xr:uid="{00000000-0005-0000-0000-000014000000}"/>
    <cellStyle name="Accent1 - 60%" xfId="56" xr:uid="{00000000-0005-0000-0000-000015000000}"/>
    <cellStyle name="Accent2" xfId="21" xr:uid="{00000000-0005-0000-0000-000016000000}"/>
    <cellStyle name="Accent2 - 20%" xfId="57" xr:uid="{00000000-0005-0000-0000-000017000000}"/>
    <cellStyle name="Accent2 - 40%" xfId="58" xr:uid="{00000000-0005-0000-0000-000018000000}"/>
    <cellStyle name="Accent2 - 60%" xfId="59" xr:uid="{00000000-0005-0000-0000-000019000000}"/>
    <cellStyle name="Accent3" xfId="22" xr:uid="{00000000-0005-0000-0000-00001A000000}"/>
    <cellStyle name="Accent3 - 20%" xfId="60" xr:uid="{00000000-0005-0000-0000-00001B000000}"/>
    <cellStyle name="Accent3 - 40%" xfId="61" xr:uid="{00000000-0005-0000-0000-00001C000000}"/>
    <cellStyle name="Accent3 - 60%" xfId="62" xr:uid="{00000000-0005-0000-0000-00001D000000}"/>
    <cellStyle name="Accent4" xfId="23" xr:uid="{00000000-0005-0000-0000-00001E000000}"/>
    <cellStyle name="Accent4 - 20%" xfId="63" xr:uid="{00000000-0005-0000-0000-00001F000000}"/>
    <cellStyle name="Accent4 - 40%" xfId="64" xr:uid="{00000000-0005-0000-0000-000020000000}"/>
    <cellStyle name="Accent4 - 60%" xfId="65" xr:uid="{00000000-0005-0000-0000-000021000000}"/>
    <cellStyle name="Accent5" xfId="24" xr:uid="{00000000-0005-0000-0000-000022000000}"/>
    <cellStyle name="Accent5 - 20%" xfId="66" xr:uid="{00000000-0005-0000-0000-000023000000}"/>
    <cellStyle name="Accent5 - 40%" xfId="67" xr:uid="{00000000-0005-0000-0000-000024000000}"/>
    <cellStyle name="Accent5 - 60%" xfId="68" xr:uid="{00000000-0005-0000-0000-000025000000}"/>
    <cellStyle name="Accent6" xfId="25" xr:uid="{00000000-0005-0000-0000-000026000000}"/>
    <cellStyle name="Accent6 - 20%" xfId="69" xr:uid="{00000000-0005-0000-0000-000027000000}"/>
    <cellStyle name="Accent6 - 40%" xfId="70" xr:uid="{00000000-0005-0000-0000-000028000000}"/>
    <cellStyle name="Accent6 - 60%" xfId="71" xr:uid="{00000000-0005-0000-0000-000029000000}"/>
    <cellStyle name="Bad" xfId="26" xr:uid="{00000000-0005-0000-0000-00002A000000}"/>
    <cellStyle name="Calculation" xfId="27" xr:uid="{00000000-0005-0000-0000-00002B000000}"/>
    <cellStyle name="Check Cell" xfId="28" xr:uid="{00000000-0005-0000-0000-00002C000000}"/>
    <cellStyle name="Emphasis 1" xfId="72" xr:uid="{00000000-0005-0000-0000-00002D000000}"/>
    <cellStyle name="Emphasis 2" xfId="73" xr:uid="{00000000-0005-0000-0000-00002E000000}"/>
    <cellStyle name="Emphasis 3" xfId="74" xr:uid="{00000000-0005-0000-0000-00002F000000}"/>
    <cellStyle name="Explanatory Text" xfId="29" xr:uid="{00000000-0005-0000-0000-000030000000}"/>
    <cellStyle name="Good" xfId="30" xr:uid="{00000000-0005-0000-0000-000031000000}"/>
    <cellStyle name="Heading 1" xfId="31" xr:uid="{00000000-0005-0000-0000-000032000000}"/>
    <cellStyle name="Heading 2" xfId="32" xr:uid="{00000000-0005-0000-0000-000033000000}"/>
    <cellStyle name="Heading 3" xfId="33" xr:uid="{00000000-0005-0000-0000-000034000000}"/>
    <cellStyle name="Heading 4" xfId="34" xr:uid="{00000000-0005-0000-0000-000035000000}"/>
    <cellStyle name="Input" xfId="35" xr:uid="{00000000-0005-0000-0000-000036000000}"/>
    <cellStyle name="Linked Cell" xfId="36" xr:uid="{00000000-0005-0000-0000-000037000000}"/>
    <cellStyle name="Neutral" xfId="37" xr:uid="{00000000-0005-0000-0000-000038000000}"/>
    <cellStyle name="Normal_Podaci" xfId="38" xr:uid="{00000000-0005-0000-0000-000039000000}"/>
    <cellStyle name="Normalno" xfId="0" builtinId="0"/>
    <cellStyle name="Normalno 2" xfId="44" xr:uid="{00000000-0005-0000-0000-00003B000000}"/>
    <cellStyle name="Note" xfId="39" xr:uid="{00000000-0005-0000-0000-00003C000000}"/>
    <cellStyle name="Obično 2" xfId="1" xr:uid="{00000000-0005-0000-0000-00003D000000}"/>
    <cellStyle name="Obično_01_ZAGREBAČKA ŽUPANIJA" xfId="47" xr:uid="{00000000-0005-0000-0000-00003E000000}"/>
    <cellStyle name="Obično_02_KRAPINSKO-ZAGORSKA ŽUPANIJA" xfId="51" xr:uid="{00000000-0005-0000-0000-00003F000000}"/>
    <cellStyle name="Obično_03_SISAČKO MOSLAVAČKA ŽUPANIJA" xfId="52" xr:uid="{00000000-0005-0000-0000-000040000000}"/>
    <cellStyle name="Obično_04_KARLOVAČKA ŽUPANIJA" xfId="53" xr:uid="{00000000-0005-0000-0000-000041000000}"/>
    <cellStyle name="Obično_21_GRAD ZAGREB" xfId="49" xr:uid="{00000000-0005-0000-0000-000042000000}"/>
    <cellStyle name="Obično_List1" xfId="48" xr:uid="{00000000-0005-0000-0000-000043000000}"/>
    <cellStyle name="Output" xfId="40" xr:uid="{00000000-0005-0000-0000-000044000000}"/>
    <cellStyle name="Postotak 2" xfId="46" xr:uid="{00000000-0005-0000-0000-000045000000}"/>
    <cellStyle name="Postotak 3" xfId="50" xr:uid="{00000000-0005-0000-0000-000046000000}"/>
    <cellStyle name="SAPBEXaggData" xfId="75" xr:uid="{00000000-0005-0000-0000-000047000000}"/>
    <cellStyle name="SAPBEXaggDataEmph" xfId="76" xr:uid="{00000000-0005-0000-0000-000048000000}"/>
    <cellStyle name="SAPBEXaggItem" xfId="77" xr:uid="{00000000-0005-0000-0000-000049000000}"/>
    <cellStyle name="SAPBEXaggItemX" xfId="78" xr:uid="{00000000-0005-0000-0000-00004A000000}"/>
    <cellStyle name="SAPBEXchaText" xfId="79" xr:uid="{00000000-0005-0000-0000-00004B000000}"/>
    <cellStyle name="SAPBEXexcBad7" xfId="80" xr:uid="{00000000-0005-0000-0000-00004C000000}"/>
    <cellStyle name="SAPBEXexcBad8" xfId="81" xr:uid="{00000000-0005-0000-0000-00004D000000}"/>
    <cellStyle name="SAPBEXexcBad9" xfId="82" xr:uid="{00000000-0005-0000-0000-00004E000000}"/>
    <cellStyle name="SAPBEXexcCritical4" xfId="83" xr:uid="{00000000-0005-0000-0000-00004F000000}"/>
    <cellStyle name="SAPBEXexcCritical5" xfId="84" xr:uid="{00000000-0005-0000-0000-000050000000}"/>
    <cellStyle name="SAPBEXexcCritical6" xfId="85" xr:uid="{00000000-0005-0000-0000-000051000000}"/>
    <cellStyle name="SAPBEXexcGood1" xfId="86" xr:uid="{00000000-0005-0000-0000-000052000000}"/>
    <cellStyle name="SAPBEXexcGood2" xfId="87" xr:uid="{00000000-0005-0000-0000-000053000000}"/>
    <cellStyle name="SAPBEXexcGood3" xfId="88" xr:uid="{00000000-0005-0000-0000-000054000000}"/>
    <cellStyle name="SAPBEXfilterDrill" xfId="89" xr:uid="{00000000-0005-0000-0000-000055000000}"/>
    <cellStyle name="SAPBEXfilterItem" xfId="90" xr:uid="{00000000-0005-0000-0000-000056000000}"/>
    <cellStyle name="SAPBEXfilterText" xfId="91" xr:uid="{00000000-0005-0000-0000-000057000000}"/>
    <cellStyle name="SAPBEXformats" xfId="92" xr:uid="{00000000-0005-0000-0000-000058000000}"/>
    <cellStyle name="SAPBEXheaderItem" xfId="93" xr:uid="{00000000-0005-0000-0000-000059000000}"/>
    <cellStyle name="SAPBEXheaderText" xfId="94" xr:uid="{00000000-0005-0000-0000-00005A000000}"/>
    <cellStyle name="SAPBEXHLevel0" xfId="95" xr:uid="{00000000-0005-0000-0000-00005B000000}"/>
    <cellStyle name="SAPBEXHLevel0X" xfId="96" xr:uid="{00000000-0005-0000-0000-00005C000000}"/>
    <cellStyle name="SAPBEXHLevel1" xfId="97" xr:uid="{00000000-0005-0000-0000-00005D000000}"/>
    <cellStyle name="SAPBEXHLevel1X" xfId="98" xr:uid="{00000000-0005-0000-0000-00005E000000}"/>
    <cellStyle name="SAPBEXHLevel2" xfId="99" xr:uid="{00000000-0005-0000-0000-00005F000000}"/>
    <cellStyle name="SAPBEXHLevel2X" xfId="100" xr:uid="{00000000-0005-0000-0000-000060000000}"/>
    <cellStyle name="SAPBEXHLevel3" xfId="101" xr:uid="{00000000-0005-0000-0000-000061000000}"/>
    <cellStyle name="SAPBEXHLevel3X" xfId="102" xr:uid="{00000000-0005-0000-0000-000062000000}"/>
    <cellStyle name="SAPBEXinputData" xfId="103" xr:uid="{00000000-0005-0000-0000-000063000000}"/>
    <cellStyle name="SAPBEXresData" xfId="104" xr:uid="{00000000-0005-0000-0000-000064000000}"/>
    <cellStyle name="SAPBEXresDataEmph" xfId="105" xr:uid="{00000000-0005-0000-0000-000065000000}"/>
    <cellStyle name="SAPBEXresItem" xfId="106" xr:uid="{00000000-0005-0000-0000-000066000000}"/>
    <cellStyle name="SAPBEXresItemX" xfId="107" xr:uid="{00000000-0005-0000-0000-000067000000}"/>
    <cellStyle name="SAPBEXstdData" xfId="108" xr:uid="{00000000-0005-0000-0000-000068000000}"/>
    <cellStyle name="SAPBEXstdDataEmph" xfId="109" xr:uid="{00000000-0005-0000-0000-000069000000}"/>
    <cellStyle name="SAPBEXstdItem" xfId="110" xr:uid="{00000000-0005-0000-0000-00006A000000}"/>
    <cellStyle name="SAPBEXstdItemX" xfId="111" xr:uid="{00000000-0005-0000-0000-00006B000000}"/>
    <cellStyle name="SAPBEXtitle" xfId="112" xr:uid="{00000000-0005-0000-0000-00006C000000}"/>
    <cellStyle name="SAPBEXundefined" xfId="113" xr:uid="{00000000-0005-0000-0000-00006D000000}"/>
    <cellStyle name="Sheet Title" xfId="114" xr:uid="{00000000-0005-0000-0000-00006E000000}"/>
    <cellStyle name="Title" xfId="41" xr:uid="{00000000-0005-0000-0000-00006F000000}"/>
    <cellStyle name="Total" xfId="42" xr:uid="{00000000-0005-0000-0000-000070000000}"/>
    <cellStyle name="Warning Text" xfId="43" xr:uid="{00000000-0005-0000-0000-000071000000}"/>
    <cellStyle name="Zarez 2" xfId="45" xr:uid="{00000000-0005-0000-0000-000072000000}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71"/>
  <sheetViews>
    <sheetView zoomScaleNormal="100" workbookViewId="0">
      <pane ySplit="1" topLeftCell="A17" activePane="bottomLeft" state="frozen"/>
      <selection activeCell="F6" sqref="F6"/>
      <selection pane="bottomLeft" activeCell="B1" sqref="B1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V2500"/>
  <sheetViews>
    <sheetView tabSelected="1" zoomScaleNormal="100" workbookViewId="0">
      <pane xSplit="3" ySplit="5" topLeftCell="F14" activePane="bottomRight" state="frozen"/>
      <selection pane="topRight" activeCell="D1" sqref="D1"/>
      <selection pane="bottomLeft" activeCell="A6" sqref="A6"/>
      <selection pane="bottomRight" activeCell="C23" sqref="C23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 t="str">
        <f>IF(E2="","",VLOOKUP($E$2,RKPJLPRS!$A$5:$F$580,6,FALSE))</f>
        <v>53515145212</v>
      </c>
      <c r="E2" s="140" t="s">
        <v>13127</v>
      </c>
      <c r="F2" s="14"/>
      <c r="G2" s="137"/>
      <c r="H2" s="13">
        <f>IF(E2="","",VLOOKUP(E2,RKPJLPRS!$A$5:$E$580,2,FALSE))</f>
        <v>30234</v>
      </c>
      <c r="I2" s="15" t="str">
        <f>IF(E2="","",VLOOKUP(+E2,RKPJLPRS!$A$5:$E$580,3,FALSE))</f>
        <v>OBALA KRALJA TOMISLAVA 1</v>
      </c>
      <c r="J2" s="13" t="str">
        <f>IF(E2="","",VLOOKUP(+$E$2,RKPJLPRS!$A$5:$E$580,4,FALSE))</f>
        <v>21300 MAKARSKA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ht="96" x14ac:dyDescent="0.2">
      <c r="A6" s="142" t="s">
        <v>0</v>
      </c>
      <c r="B6" s="102" t="str">
        <f>IF(C6="","",VLOOKUP(C6,[1]RKPSVI!$A$6:$F$2956,6,FALSE))</f>
        <v>53515145212</v>
      </c>
      <c r="C6" s="148" t="s">
        <v>1290</v>
      </c>
      <c r="D6" s="149" t="s">
        <v>13162</v>
      </c>
      <c r="E6" s="148" t="s">
        <v>13163</v>
      </c>
      <c r="F6" s="142">
        <v>1</v>
      </c>
      <c r="G6" s="146"/>
      <c r="H6" s="146" t="s">
        <v>54</v>
      </c>
      <c r="I6" s="146" t="s">
        <v>54</v>
      </c>
      <c r="J6" s="142"/>
      <c r="K6" s="142"/>
      <c r="L6" s="143" t="s">
        <v>13193</v>
      </c>
      <c r="M6" s="144">
        <v>26800000</v>
      </c>
      <c r="N6" s="144">
        <v>76940836</v>
      </c>
      <c r="O6" s="144"/>
      <c r="P6" s="145"/>
      <c r="Q6" s="145"/>
      <c r="R6" s="145"/>
      <c r="S6" s="145"/>
      <c r="T6" s="144"/>
      <c r="U6" s="144"/>
      <c r="V6" s="144">
        <v>50</v>
      </c>
    </row>
    <row r="7" spans="1:22" s="147" customFormat="1" x14ac:dyDescent="0.2">
      <c r="A7" s="142" t="s">
        <v>1</v>
      </c>
      <c r="B7" s="102" t="str">
        <f>IF(C7="","",VLOOKUP(C7,[1]RKPSVI!$A$6:$F$2956,6,FALSE))</f>
        <v>53515145212</v>
      </c>
      <c r="C7" s="148" t="s">
        <v>1290</v>
      </c>
      <c r="D7" s="149" t="s">
        <v>13164</v>
      </c>
      <c r="E7" s="148" t="s">
        <v>13165</v>
      </c>
      <c r="F7" s="142">
        <v>1</v>
      </c>
      <c r="G7" s="146"/>
      <c r="H7" s="146" t="s">
        <v>54</v>
      </c>
      <c r="I7" s="146" t="s">
        <v>54</v>
      </c>
      <c r="J7" s="142"/>
      <c r="K7" s="142"/>
      <c r="L7" s="143"/>
      <c r="M7" s="144">
        <v>2560000</v>
      </c>
      <c r="N7" s="144">
        <v>8036155</v>
      </c>
      <c r="O7" s="144"/>
      <c r="P7" s="145"/>
      <c r="Q7" s="145"/>
      <c r="R7" s="145"/>
      <c r="S7" s="145"/>
      <c r="T7" s="144"/>
      <c r="U7" s="144"/>
      <c r="V7" s="144">
        <v>100</v>
      </c>
    </row>
    <row r="8" spans="1:22" s="147" customFormat="1" x14ac:dyDescent="0.2">
      <c r="A8" s="142" t="s">
        <v>2</v>
      </c>
      <c r="B8" s="102" t="str">
        <f>IF(C8="","",VLOOKUP(C8,[1]RKPSVI!$A$6:$F$2956,6,FALSE))</f>
        <v>53515145212</v>
      </c>
      <c r="C8" s="148" t="s">
        <v>1290</v>
      </c>
      <c r="D8" s="149" t="s">
        <v>13166</v>
      </c>
      <c r="E8" s="148" t="s">
        <v>13167</v>
      </c>
      <c r="F8" s="142">
        <v>1</v>
      </c>
      <c r="G8" s="146"/>
      <c r="H8" s="146" t="s">
        <v>53</v>
      </c>
      <c r="I8" s="146" t="s">
        <v>53</v>
      </c>
      <c r="J8" s="142"/>
      <c r="K8" s="142"/>
      <c r="L8" s="143"/>
      <c r="M8" s="144">
        <v>20000</v>
      </c>
      <c r="N8" s="144">
        <v>473644</v>
      </c>
      <c r="O8" s="144"/>
      <c r="P8" s="145"/>
      <c r="Q8" s="145"/>
      <c r="R8" s="145"/>
      <c r="S8" s="145"/>
      <c r="T8" s="144"/>
      <c r="U8" s="144"/>
      <c r="V8" s="144">
        <v>100</v>
      </c>
    </row>
    <row r="9" spans="1:22" s="147" customFormat="1" ht="84" x14ac:dyDescent="0.2">
      <c r="A9" s="142" t="s">
        <v>3</v>
      </c>
      <c r="B9" s="102" t="str">
        <f>IF(C9="","",VLOOKUP(C9,[1]RKPSVI!$A$6:$F$2956,6,FALSE))</f>
        <v>53515145212</v>
      </c>
      <c r="C9" s="148" t="s">
        <v>1290</v>
      </c>
      <c r="D9" s="149" t="s">
        <v>13168</v>
      </c>
      <c r="E9" s="148" t="s">
        <v>13169</v>
      </c>
      <c r="F9" s="142">
        <v>1</v>
      </c>
      <c r="G9" s="146"/>
      <c r="H9" s="146"/>
      <c r="I9" s="146"/>
      <c r="J9" s="142"/>
      <c r="K9" s="142"/>
      <c r="L9" s="143" t="s">
        <v>13170</v>
      </c>
      <c r="M9" s="144">
        <v>0</v>
      </c>
      <c r="N9" s="144">
        <v>0</v>
      </c>
      <c r="O9" s="144"/>
      <c r="P9" s="145"/>
      <c r="Q9" s="145"/>
      <c r="R9" s="145"/>
      <c r="S9" s="145"/>
      <c r="T9" s="144"/>
      <c r="U9" s="144"/>
      <c r="V9" s="144"/>
    </row>
    <row r="10" spans="1:22" s="147" customFormat="1" ht="60" x14ac:dyDescent="0.2">
      <c r="A10" s="142" t="s">
        <v>4</v>
      </c>
      <c r="B10" s="102" t="str">
        <f>IF(C10="","",VLOOKUP(C10,[1]RKPSVI!$A$6:$F$2956,6,FALSE))</f>
        <v>53515145212</v>
      </c>
      <c r="C10" s="148" t="s">
        <v>1290</v>
      </c>
      <c r="D10" s="149" t="s">
        <v>13171</v>
      </c>
      <c r="E10" s="148" t="s">
        <v>13172</v>
      </c>
      <c r="F10" s="142">
        <v>1</v>
      </c>
      <c r="G10" s="146"/>
      <c r="H10" s="146" t="s">
        <v>53</v>
      </c>
      <c r="I10" s="146" t="s">
        <v>53</v>
      </c>
      <c r="J10" s="142"/>
      <c r="K10" s="142"/>
      <c r="L10" s="143" t="s">
        <v>13195</v>
      </c>
      <c r="M10" s="144">
        <v>930997</v>
      </c>
      <c r="N10" s="144">
        <v>-404650</v>
      </c>
      <c r="O10" s="144"/>
      <c r="P10" s="145"/>
      <c r="Q10" s="145"/>
      <c r="R10" s="145"/>
      <c r="S10" s="145"/>
      <c r="T10" s="144"/>
      <c r="U10" s="144"/>
      <c r="V10" s="144">
        <v>25</v>
      </c>
    </row>
    <row r="11" spans="1:22" s="147" customFormat="1" ht="24" x14ac:dyDescent="0.2">
      <c r="A11" s="142" t="s">
        <v>66</v>
      </c>
      <c r="B11" s="102" t="str">
        <f>IF(C11="","",VLOOKUP(C11,[1]RKPSVI!$A$6:$F$2956,6,FALSE))</f>
        <v>53515145212</v>
      </c>
      <c r="C11" s="148" t="s">
        <v>1290</v>
      </c>
      <c r="D11" s="149" t="s">
        <v>13173</v>
      </c>
      <c r="E11" s="148" t="s">
        <v>13174</v>
      </c>
      <c r="F11" s="142">
        <v>1</v>
      </c>
      <c r="G11" s="146"/>
      <c r="H11" s="146" t="s">
        <v>53</v>
      </c>
      <c r="I11" s="146" t="s">
        <v>53</v>
      </c>
      <c r="J11" s="142"/>
      <c r="K11" s="142"/>
      <c r="L11" s="143" t="s">
        <v>13192</v>
      </c>
      <c r="M11" s="144">
        <v>20000</v>
      </c>
      <c r="N11" s="144">
        <v>20000</v>
      </c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 x14ac:dyDescent="0.2">
      <c r="A12" s="142" t="s">
        <v>67</v>
      </c>
      <c r="B12" s="102" t="str">
        <f>IF(C12="","",VLOOKUP(C12,[1]RKPSVI!$A$6:$F$2956,6,FALSE))</f>
        <v>53515145212</v>
      </c>
      <c r="C12" s="148" t="s">
        <v>1290</v>
      </c>
      <c r="D12" s="149" t="s">
        <v>13175</v>
      </c>
      <c r="E12" s="148" t="s">
        <v>13176</v>
      </c>
      <c r="F12" s="142">
        <v>5</v>
      </c>
      <c r="G12" s="146"/>
      <c r="H12" s="146"/>
      <c r="I12" s="146"/>
      <c r="J12" s="142"/>
      <c r="K12" s="142"/>
      <c r="L12" s="143"/>
      <c r="M12" s="144">
        <v>0</v>
      </c>
      <c r="N12" s="144">
        <v>448765</v>
      </c>
      <c r="O12" s="144"/>
      <c r="P12" s="145"/>
      <c r="Q12" s="145"/>
      <c r="R12" s="145"/>
      <c r="S12" s="145"/>
      <c r="T12" s="144"/>
      <c r="U12" s="144"/>
      <c r="V12" s="144">
        <v>100</v>
      </c>
    </row>
    <row r="13" spans="1:22" s="147" customFormat="1" ht="108" x14ac:dyDescent="0.2">
      <c r="A13" s="142" t="s">
        <v>68</v>
      </c>
      <c r="B13" s="102" t="str">
        <f>IF(C13="","",VLOOKUP(C13,[1]RKPSVI!$A$6:$F$2956,6,FALSE))</f>
        <v>53515145212</v>
      </c>
      <c r="C13" s="148" t="s">
        <v>1290</v>
      </c>
      <c r="D13" s="149" t="s">
        <v>13179</v>
      </c>
      <c r="E13" s="148" t="s">
        <v>13177</v>
      </c>
      <c r="F13" s="142">
        <v>5</v>
      </c>
      <c r="G13" s="146"/>
      <c r="H13" s="146"/>
      <c r="I13" s="146"/>
      <c r="J13" s="142"/>
      <c r="K13" s="142"/>
      <c r="L13" s="143" t="s">
        <v>13196</v>
      </c>
      <c r="M13" s="144">
        <v>0</v>
      </c>
      <c r="N13" s="144">
        <v>1621175</v>
      </c>
      <c r="O13" s="144"/>
      <c r="P13" s="145"/>
      <c r="Q13" s="145"/>
      <c r="R13" s="145"/>
      <c r="S13" s="145"/>
      <c r="T13" s="144"/>
      <c r="U13" s="144"/>
      <c r="V13" s="144">
        <v>100</v>
      </c>
    </row>
    <row r="14" spans="1:22" s="147" customFormat="1" x14ac:dyDescent="0.2">
      <c r="A14" s="142" t="s">
        <v>69</v>
      </c>
      <c r="B14" s="102" t="str">
        <f>IF(C14="","",VLOOKUP(C14,[1]RKPSVI!$A$6:$F$2956,6,FALSE))</f>
        <v>53515145212</v>
      </c>
      <c r="C14" s="148" t="s">
        <v>1290</v>
      </c>
      <c r="D14" s="149" t="s">
        <v>13180</v>
      </c>
      <c r="E14" s="148" t="s">
        <v>13178</v>
      </c>
      <c r="F14" s="142">
        <v>5</v>
      </c>
      <c r="G14" s="146"/>
      <c r="H14" s="146"/>
      <c r="I14" s="146"/>
      <c r="J14" s="142"/>
      <c r="K14" s="142"/>
      <c r="L14" s="143"/>
      <c r="M14" s="144">
        <v>0</v>
      </c>
      <c r="N14" s="144">
        <v>80040</v>
      </c>
      <c r="O14" s="144"/>
      <c r="P14" s="145"/>
      <c r="Q14" s="145"/>
      <c r="R14" s="145"/>
      <c r="S14" s="145"/>
      <c r="T14" s="144"/>
      <c r="U14" s="144"/>
      <c r="V14" s="144">
        <v>100</v>
      </c>
    </row>
    <row r="15" spans="1:22" s="147" customFormat="1" x14ac:dyDescent="0.2">
      <c r="A15" s="142" t="s">
        <v>70</v>
      </c>
      <c r="B15" s="102" t="str">
        <f>IF(C15="","",VLOOKUP(C15,[1]RKPSVI!$A$6:$F$2956,6,FALSE))</f>
        <v>53515145212</v>
      </c>
      <c r="C15" s="148" t="s">
        <v>1290</v>
      </c>
      <c r="D15" s="149" t="s">
        <v>13181</v>
      </c>
      <c r="E15" s="148" t="s">
        <v>13182</v>
      </c>
      <c r="F15" s="142">
        <v>5</v>
      </c>
      <c r="G15" s="146"/>
      <c r="H15" s="146"/>
      <c r="I15" s="146"/>
      <c r="J15" s="142"/>
      <c r="K15" s="142"/>
      <c r="L15" s="143"/>
      <c r="M15" s="144">
        <v>0</v>
      </c>
      <c r="N15" s="144">
        <v>266144</v>
      </c>
      <c r="O15" s="144"/>
      <c r="P15" s="145"/>
      <c r="Q15" s="145"/>
      <c r="R15" s="145"/>
      <c r="S15" s="145"/>
      <c r="T15" s="144"/>
      <c r="U15" s="144"/>
      <c r="V15" s="144">
        <v>100</v>
      </c>
    </row>
    <row r="16" spans="1:22" s="147" customFormat="1" x14ac:dyDescent="0.2">
      <c r="A16" s="142" t="s">
        <v>71</v>
      </c>
      <c r="B16" s="102" t="str">
        <f>IF(C16="","",VLOOKUP(C16,[1]RKPSVI!$A$6:$F$2956,6,FALSE))</f>
        <v>53515145212</v>
      </c>
      <c r="C16" s="148" t="s">
        <v>1290</v>
      </c>
      <c r="D16" s="149" t="s">
        <v>13183</v>
      </c>
      <c r="E16" s="148" t="s">
        <v>13190</v>
      </c>
      <c r="F16" s="142">
        <v>5</v>
      </c>
      <c r="G16" s="146"/>
      <c r="H16" s="146"/>
      <c r="I16" s="146"/>
      <c r="J16" s="142"/>
      <c r="K16" s="142"/>
      <c r="L16" s="143"/>
      <c r="M16" s="144">
        <v>0</v>
      </c>
      <c r="N16" s="144">
        <v>3355515</v>
      </c>
      <c r="O16" s="144"/>
      <c r="P16" s="145"/>
      <c r="Q16" s="145"/>
      <c r="R16" s="145"/>
      <c r="S16" s="145"/>
      <c r="T16" s="144"/>
      <c r="U16" s="144"/>
      <c r="V16" s="144">
        <v>100</v>
      </c>
    </row>
    <row r="17" spans="1:22" s="147" customFormat="1" x14ac:dyDescent="0.2">
      <c r="A17" s="142" t="s">
        <v>72</v>
      </c>
      <c r="B17" s="102" t="str">
        <f>IF(C17="","",VLOOKUP(C17,[1]RKPSVI!$A$6:$F$2956,6,FALSE))</f>
        <v>53515145212</v>
      </c>
      <c r="C17" s="148" t="s">
        <v>1290</v>
      </c>
      <c r="D17" s="149" t="s">
        <v>13184</v>
      </c>
      <c r="E17" s="148" t="s">
        <v>13185</v>
      </c>
      <c r="F17" s="142">
        <v>5</v>
      </c>
      <c r="G17" s="146"/>
      <c r="H17" s="146"/>
      <c r="I17" s="146"/>
      <c r="J17" s="142"/>
      <c r="K17" s="142"/>
      <c r="L17" s="143"/>
      <c r="M17" s="144">
        <v>0</v>
      </c>
      <c r="N17" s="144">
        <v>14175287</v>
      </c>
      <c r="O17" s="144"/>
      <c r="P17" s="145"/>
      <c r="Q17" s="145"/>
      <c r="R17" s="145"/>
      <c r="S17" s="145"/>
      <c r="T17" s="144"/>
      <c r="U17" s="144"/>
      <c r="V17" s="144">
        <v>100</v>
      </c>
    </row>
    <row r="18" spans="1:22" s="147" customFormat="1" x14ac:dyDescent="0.2">
      <c r="A18" s="142" t="s">
        <v>73</v>
      </c>
      <c r="B18" s="102" t="str">
        <f>IF(C18="","",VLOOKUP(C18,[1]RKPSVI!$A$6:$F$2956,6,FALSE))</f>
        <v>53515145212</v>
      </c>
      <c r="C18" s="148" t="s">
        <v>1290</v>
      </c>
      <c r="D18" s="149" t="s">
        <v>13186</v>
      </c>
      <c r="E18" s="148" t="s">
        <v>13187</v>
      </c>
      <c r="F18" s="142">
        <v>5</v>
      </c>
      <c r="G18" s="146"/>
      <c r="H18" s="146"/>
      <c r="I18" s="146"/>
      <c r="J18" s="142"/>
      <c r="K18" s="142"/>
      <c r="L18" s="143"/>
      <c r="M18" s="144">
        <v>0</v>
      </c>
      <c r="N18" s="144">
        <v>9254647</v>
      </c>
      <c r="O18" s="144"/>
      <c r="P18" s="145"/>
      <c r="Q18" s="145"/>
      <c r="R18" s="145"/>
      <c r="S18" s="145"/>
      <c r="T18" s="144"/>
      <c r="U18" s="144"/>
      <c r="V18" s="144">
        <v>100</v>
      </c>
    </row>
    <row r="19" spans="1:22" s="147" customFormat="1" x14ac:dyDescent="0.2">
      <c r="A19" s="142" t="s">
        <v>74</v>
      </c>
      <c r="B19" s="102" t="str">
        <f>IF(C19="","",VLOOKUP(C19,[1]RKPSVI!$A$6:$F$2956,6,FALSE))</f>
        <v>53515145212</v>
      </c>
      <c r="C19" s="148" t="s">
        <v>1290</v>
      </c>
      <c r="D19" s="149" t="s">
        <v>13188</v>
      </c>
      <c r="E19" s="148" t="s">
        <v>13189</v>
      </c>
      <c r="F19" s="142">
        <v>5</v>
      </c>
      <c r="G19" s="146"/>
      <c r="H19" s="146"/>
      <c r="I19" s="146"/>
      <c r="J19" s="142"/>
      <c r="K19" s="142"/>
      <c r="L19" s="143"/>
      <c r="M19" s="144">
        <v>0</v>
      </c>
      <c r="N19" s="144">
        <v>2245616</v>
      </c>
      <c r="O19" s="144"/>
      <c r="P19" s="145"/>
      <c r="Q19" s="145"/>
      <c r="R19" s="145"/>
      <c r="S19" s="145"/>
      <c r="T19" s="144"/>
      <c r="U19" s="144"/>
      <c r="V19" s="144">
        <v>100</v>
      </c>
    </row>
    <row r="20" spans="1:22" s="147" customFormat="1" x14ac:dyDescent="0.2">
      <c r="A20" s="142" t="s">
        <v>26</v>
      </c>
      <c r="B20" s="102" t="str">
        <f>IF(C20="","",VLOOKUP(C20,[1]RKPSVI!$A$6:$F$2956,6,FALSE))</f>
        <v>53515145212</v>
      </c>
      <c r="C20" s="148" t="s">
        <v>1290</v>
      </c>
      <c r="D20" s="149" t="s">
        <v>13191</v>
      </c>
      <c r="E20" s="148" t="s">
        <v>13194</v>
      </c>
      <c r="F20" s="142">
        <v>5</v>
      </c>
      <c r="G20" s="146"/>
      <c r="H20" s="146"/>
      <c r="I20" s="146"/>
      <c r="J20" s="142"/>
      <c r="K20" s="142"/>
      <c r="L20" s="143"/>
      <c r="M20" s="144">
        <v>0</v>
      </c>
      <c r="N20" s="144">
        <v>12519</v>
      </c>
      <c r="O20" s="144"/>
      <c r="P20" s="145"/>
      <c r="Q20" s="145"/>
      <c r="R20" s="145"/>
      <c r="S20" s="145"/>
      <c r="T20" s="144"/>
      <c r="U20" s="144"/>
      <c r="V20" s="144">
        <v>100</v>
      </c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 xr:uid="{00000000-0002-0000-0100-000000000000}">
      <formula1>12</formula1>
    </dataValidation>
    <dataValidation type="textLength" operator="equal" allowBlank="1" showInputMessage="1" showErrorMessage="1" sqref="D6:D2500" xr:uid="{00000000-0002-0000-0100-000001000000}">
      <formula1>11</formula1>
    </dataValidation>
    <dataValidation type="list" showInputMessage="1" showErrorMessage="1" error="Naziv nije odabran sa ponuđene liste!!_x000a_Molimo pokušajte ponovo." prompt="Odaberi naziv proračuna/proračunskog korisnika" sqref="E2" xr:uid="{00000000-0002-0000-0100-000002000000}">
      <formula1>Popis</formula1>
    </dataValidation>
    <dataValidation type="decimal" allowBlank="1" showInputMessage="1" showErrorMessage="1" sqref="M6:M2500 T6:U2500 O6:R2500" xr:uid="{00000000-0002-0000-0100-000003000000}">
      <formula1>0</formula1>
      <formula2>1000000000000</formula2>
    </dataValidation>
    <dataValidation type="decimal" allowBlank="1" showInputMessage="1" showErrorMessage="1" sqref="N6:N2500 S6:S2500" xr:uid="{00000000-0002-0000-0100-000004000000}">
      <formula1>-1000000000000</formula1>
      <formula2>1000000000000</formula2>
    </dataValidation>
    <dataValidation type="decimal" allowBlank="1" showInputMessage="1" showErrorMessage="1" sqref="V6:V2500" xr:uid="{00000000-0002-0000-0100-000005000000}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 xr:uid="{00000000-0002-0000-0100-000006000000}">
          <x14:formula1>
            <xm:f>RKPJLPRS!$R$5:$R$51</xm:f>
          </x14:formula1>
          <xm:sqref>C2</xm:sqref>
        </x14:dataValidation>
        <x14:dataValidation type="list" allowBlank="1" showInputMessage="1" showErrorMessage="1" xr:uid="{00000000-0002-0000-0100-000007000000}">
          <x14:formula1>
            <xm:f>RKPJLPRS!$U$5:$U$6</xm:f>
          </x14:formula1>
          <xm:sqref>H6:I2500</xm:sqref>
        </x14:dataValidation>
        <x14:dataValidation type="list" allowBlank="1" showInputMessage="1" showErrorMessage="1" xr:uid="{00000000-0002-0000-0100-000008000000}">
          <x14:formula1>
            <xm:f>RKPJLPRS!$P$5:$P$9</xm:f>
          </x14:formula1>
          <xm:sqref>F6:F2500</xm:sqref>
        </x14:dataValidation>
        <x14:dataValidation type="list" allowBlank="1" showInputMessage="1" showErrorMessage="1" xr:uid="{00000000-0002-0000-0100-000009000000}">
          <x14:formula1>
            <xm:f>RKPSVI!$A$6:$A$3000</xm:f>
          </x14:formula1>
          <xm:sqref>C7:C2500</xm:sqref>
        </x14:dataValidation>
        <x14:dataValidation type="list" allowBlank="1" showInputMessage="1" showErrorMessage="1" xr:uid="{00000000-0002-0000-0100-00000A000000}">
          <x14:formula1>
            <xm:f>RKPSVI!$A$6:$A$2956</xm:f>
          </x14:formula1>
          <xm:sqref>C6</xm:sqref>
        </x14:dataValidation>
        <x14:dataValidation type="list" showInputMessage="1" showErrorMessage="1" xr:uid="{00000000-0002-0000-0100-00000B000000}">
          <x14:formula1>
            <xm:f>RKPSVI!$A$6:$A$2956</xm:f>
          </x14:formula1>
          <xm:sqref>C6:C1000</xm:sqref>
        </x14:dataValidation>
        <x14:dataValidation type="list" allowBlank="1" showInputMessage="1" showErrorMessage="1" xr:uid="{00000000-0002-0000-0100-00000C000000}">
          <x14:formula1>
            <xm:f>RKPJLPRS!$R$5:$R$51</xm:f>
          </x14:formula1>
          <xm:sqref>C2</xm:sqref>
        </x14:dataValidation>
        <x14:dataValidation type="list" allowBlank="1" showInputMessage="1" showErrorMessage="1" xr:uid="{00000000-0002-0000-0100-00000D000000}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 xr:uid="{00000000-0002-0000-0100-00000E000000}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 xr:uid="{00000000-0002-0000-0100-00000F000000}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 xr:uid="{00000000-0009-0000-0000-000002000000}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10</vt:i4>
      </vt:variant>
    </vt:vector>
  </HeadingPairs>
  <TitlesOfParts>
    <vt:vector size="14" baseType="lpstr">
      <vt:lpstr>Uputa</vt:lpstr>
      <vt:lpstr>1</vt:lpstr>
      <vt:lpstr>RKPJLPRS</vt:lpstr>
      <vt:lpstr>RKPSVI</vt:lpstr>
      <vt:lpstr>_</vt:lpstr>
      <vt:lpstr>Datum</vt:lpstr>
      <vt:lpstr>POb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Dunja Buljan</cp:lastModifiedBy>
  <cp:lastPrinted>2018-02-15T07:07:03Z</cp:lastPrinted>
  <dcterms:created xsi:type="dcterms:W3CDTF">2014-09-25T13:01:24Z</dcterms:created>
  <dcterms:modified xsi:type="dcterms:W3CDTF">2018-02-15T07:07:27Z</dcterms:modified>
</cp:coreProperties>
</file>