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rakusic\Desktop\glasnik 2015\"/>
    </mc:Choice>
  </mc:AlternateContent>
  <bookViews>
    <workbookView xWindow="0" yWindow="0" windowWidth="28800" windowHeight="12435" activeTab="1"/>
  </bookViews>
  <sheets>
    <sheet name="OPĆI" sheetId="6" r:id="rId1"/>
    <sheet name="OPĆI 1." sheetId="2" r:id="rId2"/>
  </sheets>
  <calcPr calcId="152511" iterateDelta="1E-4"/>
</workbook>
</file>

<file path=xl/calcChain.xml><?xml version="1.0" encoding="utf-8"?>
<calcChain xmlns="http://schemas.openxmlformats.org/spreadsheetml/2006/main">
  <c r="I92" i="2" l="1"/>
  <c r="I91" i="2"/>
  <c r="I90" i="2"/>
  <c r="H41" i="2" l="1"/>
  <c r="H42" i="2"/>
  <c r="H45" i="2"/>
  <c r="H46" i="2"/>
  <c r="H47" i="2"/>
  <c r="H48" i="2"/>
  <c r="H51" i="2"/>
  <c r="H53" i="2"/>
  <c r="H56" i="2"/>
  <c r="H61" i="2"/>
  <c r="H62" i="2"/>
  <c r="H63" i="2"/>
  <c r="H70" i="2"/>
  <c r="H72" i="2"/>
  <c r="H73" i="2"/>
  <c r="H86" i="2"/>
  <c r="H85" i="2"/>
  <c r="H75" i="2"/>
  <c r="H69" i="2"/>
  <c r="H66" i="2"/>
  <c r="H60" i="2"/>
  <c r="H58" i="2"/>
  <c r="H55" i="2"/>
  <c r="H50" i="2"/>
  <c r="H44" i="2"/>
  <c r="H40" i="2"/>
  <c r="H32" i="2"/>
  <c r="H23" i="2"/>
  <c r="H22" i="2"/>
  <c r="H34" i="2"/>
  <c r="H29" i="2"/>
  <c r="H28" i="2"/>
  <c r="H26" i="2"/>
  <c r="H25" i="2"/>
  <c r="H21" i="2"/>
  <c r="H19" i="2"/>
  <c r="H18" i="2"/>
  <c r="H15" i="2"/>
  <c r="H16" i="2"/>
  <c r="H14" i="2"/>
  <c r="H13" i="2"/>
  <c r="H12" i="2"/>
  <c r="H8" i="2"/>
  <c r="H9" i="2"/>
  <c r="H10" i="2"/>
  <c r="H7" i="2"/>
  <c r="I25" i="6" l="1"/>
  <c r="C25" i="6"/>
  <c r="I24" i="6"/>
  <c r="I20" i="6"/>
  <c r="C20" i="6"/>
  <c r="I19" i="6"/>
  <c r="I18" i="6"/>
  <c r="I17" i="6"/>
  <c r="I16" i="6"/>
  <c r="I34" i="2"/>
  <c r="I33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8" i="2"/>
  <c r="I69" i="2"/>
  <c r="I70" i="2"/>
  <c r="I72" i="2"/>
  <c r="I73" i="2"/>
  <c r="I74" i="2"/>
  <c r="I75" i="2"/>
  <c r="I86" i="2"/>
  <c r="I85" i="2"/>
  <c r="I84" i="2"/>
  <c r="I83" i="2"/>
  <c r="I66" i="2"/>
  <c r="I65" i="2"/>
  <c r="I40" i="2"/>
  <c r="I39" i="2"/>
  <c r="I38" i="2"/>
  <c r="I32" i="2"/>
  <c r="I31" i="2"/>
  <c r="I30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5" i="2"/>
  <c r="I6" i="2"/>
  <c r="C31" i="6" l="1"/>
</calcChain>
</file>

<file path=xl/sharedStrings.xml><?xml version="1.0" encoding="utf-8"?>
<sst xmlns="http://schemas.openxmlformats.org/spreadsheetml/2006/main" count="182" uniqueCount="122">
  <si>
    <t>BROJ</t>
  </si>
  <si>
    <t>1</t>
  </si>
  <si>
    <t>2</t>
  </si>
  <si>
    <t>3</t>
  </si>
  <si>
    <t>4</t>
  </si>
  <si>
    <t>3/2</t>
  </si>
  <si>
    <t>4/3</t>
  </si>
  <si>
    <t>KONTA</t>
  </si>
  <si>
    <t>INDEX</t>
  </si>
  <si>
    <t>A. RAČUN PRIHODA I RASHODA</t>
  </si>
  <si>
    <t>Prihodi poslovanja</t>
  </si>
  <si>
    <t>Prihodi od poreza</t>
  </si>
  <si>
    <t>Porez i prirez na dohodak</t>
  </si>
  <si>
    <t>Porezi na imovinu</t>
  </si>
  <si>
    <t>Porezi na robu i usluge</t>
  </si>
  <si>
    <t>Ostali prihodi od poreza</t>
  </si>
  <si>
    <t>Pomoći iz inozemstva i od subjekata unutar općeg proračuna</t>
  </si>
  <si>
    <t>Pomoći proračunu iz drugih proračuna</t>
  </si>
  <si>
    <t>Pomoći od izvanproračunskih korisnika</t>
  </si>
  <si>
    <t>Pomoći izravnanja za decentralizirane funkcije</t>
  </si>
  <si>
    <t>Pomoći proračunskim korisnicima iz proračuna koji im nije nadležan</t>
  </si>
  <si>
    <t>Pomoći iz državnog proračuna temeljem prijenosa EU sredstava</t>
  </si>
  <si>
    <t>Prihodi od imovine</t>
  </si>
  <si>
    <t>Prihodi od financijske imovine</t>
  </si>
  <si>
    <t>Prihodi od nefinancijske imovine</t>
  </si>
  <si>
    <t>Prihodi od upravnih i administrativnih pristojbi, pristojbi po posebnim propisima i naknada</t>
  </si>
  <si>
    <t>Upravne i administrativne pristojbe</t>
  </si>
  <si>
    <t>Prihodi po posebnim propisima</t>
  </si>
  <si>
    <t>Komunalni doprinosi i naknade</t>
  </si>
  <si>
    <t>Prihodi od prodaje proizvoda i robe te pruženih usluga i prihodi od donacija</t>
  </si>
  <si>
    <t>Prihodi od prodaje proizvoda i robe te pruženih usluga</t>
  </si>
  <si>
    <t>Donacije od pravnih i fizičkih osoba izvan općeg proračuna</t>
  </si>
  <si>
    <t>Kazne, upravne mjere i ostali prihodi</t>
  </si>
  <si>
    <t>Kazne i upravne mjere</t>
  </si>
  <si>
    <t>Ostali prihodi</t>
  </si>
  <si>
    <t>Prihodi od prodaje nefinancijske imovine</t>
  </si>
  <si>
    <t>Prihodi od prodaje neproizvedene dugotrajne imovine</t>
  </si>
  <si>
    <t>Prihodi od prodaje materijalne imovine - prirodnih bogatstava</t>
  </si>
  <si>
    <t>Prihodi od prodaje proizvedene dugotrajne imovine</t>
  </si>
  <si>
    <t>Prihodi od prodaje građevinskih objekata</t>
  </si>
  <si>
    <t>Rashodi poslovanja</t>
  </si>
  <si>
    <t>Rashodi za zaposlene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</si>
  <si>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</si>
  <si>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</si>
  <si>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</si>
  <si>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</si>
  <si>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</si>
  <si>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</si>
  <si>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</si>
  <si>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Naknade troškova osobama izvan radnog odnosa</t>
  </si>
  <si>
    <t>Ostali nespomenuti rashodi poslovanja</t>
  </si>
  <si>
    <t>Financijski rashodi</t>
  </si>
  <si>
    <t>Kamate za primljene kredite i zajmove</t>
  </si>
  <si>
    <t>Ostali financijski rashodi</t>
  </si>
  <si>
    <t>Subvencije</t>
  </si>
  <si>
    <t>Subvencije trgovačkim društvima, poljoprivrednicima i obrtnicima izvan javnog sektora</t>
  </si>
  <si>
    <t>Pomoći dane u inozemstvo i unutar općeg proračuna</t>
  </si>
  <si>
    <t>Pomoći unutar općeg proračuna</t>
  </si>
  <si>
    <t>Pomoći proračunskim korisnicima drugih proračuna</t>
  </si>
  <si>
    <t>Naknade građanima i kućanstvima na temelju osiguranja i druge naknade</t>
  </si>
  <si>
    <t>Ostale naknade građanima i kućanstvima iz proračuna</t>
  </si>
  <si>
    <t>Ostali rashodi</t>
  </si>
  <si>
    <t>Tekuće donacije</t>
  </si>
  <si>
    <t>Kapitalne donacije</t>
  </si>
  <si>
    <t>Kazne, penali i naknade štete</t>
  </si>
  <si>
    <t>Izvanredni rashodi  BRISANO</t>
  </si>
  <si>
    <t>Kapitalne pomoći</t>
  </si>
  <si>
    <t>Rashodi za nabavu nefinancijske imovine</t>
  </si>
  <si>
    <t>Materijalna imovina - prirodna bogatstva</t>
  </si>
  <si>
    <t>Nematerijalna imovina</t>
  </si>
  <si>
    <t>Rashodi za nabavu proizvedene dugotrajne imovine</t>
  </si>
  <si>
    <t>Građevinski objekti</t>
  </si>
  <si>
    <t>Postrojenja i oprema</t>
  </si>
  <si>
    <t>Prijevozna sredstva</t>
  </si>
  <si>
    <t>Knjige, umjetnička djela i ostale izložbene vrijednosti</t>
  </si>
  <si>
    <t>Nematerijalna proizvedena imovina</t>
  </si>
  <si>
    <t>Rashodi za dodatna ulaganja na nefinancijskoj imovini</t>
  </si>
  <si>
    <t>Dodatna ulaganja na građevinskim objektima</t>
  </si>
  <si>
    <t>B. RAČUN ZADUŽIVANJA/FINANCIRANJA</t>
  </si>
  <si>
    <t>Primici od financijske imovine i zaduživanja</t>
  </si>
  <si>
    <t>Primici od zaduživanja</t>
  </si>
  <si>
    <t>Izdaci za financijsku imovinu i otplate zajmova</t>
  </si>
  <si>
    <t>Izdaci za otplatu glavnice primljenih kredita i zajmova</t>
  </si>
  <si>
    <t>Otplata glavnice primljenih kredita i zajmova od kreditnih i ostalih financijskih institucija u javn</t>
  </si>
  <si>
    <t>Otplata glavnice primljenih kredita i zajmova od kreditnih i ostalih financijskih institucija izvan</t>
  </si>
  <si>
    <t>C. RASPOLOŽIVA SREDSTVA IZ PRETHODNIH GODINA (VIŠAK PRIHODA I REZERVIRANJA)</t>
  </si>
  <si>
    <t>Vlastiti izvori</t>
  </si>
  <si>
    <t>Rezultat poslovanja</t>
  </si>
  <si>
    <t>Višak/manjak prihoda</t>
  </si>
  <si>
    <t>5</t>
  </si>
  <si>
    <t>3/1</t>
  </si>
  <si>
    <t>5/4</t>
  </si>
  <si>
    <t>RAZLIKA - MANJAK</t>
  </si>
  <si>
    <t>NETO ZADUŽIVANJE/FINANCIRANJE</t>
  </si>
  <si>
    <t>VIŠAK/MANJAK + NETO ZADUŽIVANJA/FINANCIRANJA + RASPOLOŽIVA</t>
  </si>
  <si>
    <t>VRSTA PRIHODA  I PRIMIRTAKA/ RASHODA I IZDATAKA</t>
  </si>
  <si>
    <t>SREDSTVA ZA PRIJENOS U NAREDNU GODINU</t>
  </si>
  <si>
    <t xml:space="preserve">                                                                                                 Članak 1.</t>
  </si>
  <si>
    <t xml:space="preserve">                                                                                                 Članak 2.</t>
  </si>
  <si>
    <t>Opći dio proračun  čine račun prihoda i rashoda i račun financiranja i to kako slijedi:</t>
  </si>
  <si>
    <t>Na temelju  članka  39.  Zakona o proračunu  (Narodne novine 87/08,136/12 I 15/15),  te članka  39. Statuta Grada Makarske (Glasnik Grada Makarske</t>
  </si>
  <si>
    <t>PLAN 2015</t>
  </si>
  <si>
    <t>PLAN  2016</t>
  </si>
  <si>
    <t>PROCJENA 2017</t>
  </si>
  <si>
    <t>PROCJENA 2018</t>
  </si>
  <si>
    <t xml:space="preserve">              Proračun Grada Makarske  za 2016. godinu i projekcije  za 2017. i 2018. godinu</t>
  </si>
  <si>
    <t>Proračun Grada Makarske za 2016. godinu i projekcije proračuna za 2017. i 2018.  sastoji se od općeg i posebnog dijela proračuna i plana razvojnih programa.</t>
  </si>
  <si>
    <t>OPĆI</t>
  </si>
  <si>
    <t>PLAN  2015</t>
  </si>
  <si>
    <t>PROCJENA  2017</t>
  </si>
  <si>
    <t>PROCJENA  2018</t>
  </si>
  <si>
    <t>Članak 3.</t>
  </si>
  <si>
    <t>kredita za financiranje gradnje Gradske športske dvorane s bazenom.</t>
  </si>
  <si>
    <t>Članak 4.</t>
  </si>
  <si>
    <t xml:space="preserve">U posebnom dijelu proračuna prikazani su rashodi i izdaci po ekonomskoj, organizacijskoj, programskoj i funkcijskoj klasifikaciji te po izvorima financiranja </t>
  </si>
  <si>
    <t xml:space="preserve"> i to kako slijedi:</t>
  </si>
  <si>
    <t xml:space="preserve">U računu financiranja za 2016. godinu prikazani su izdaci u iznosu od 7.105.000 kuna. Cjelokupni iznos ovih izdataka se odnosi na povrat dijela dugoročnog </t>
  </si>
  <si>
    <t xml:space="preserve">U računu financiranja za 2017 godinu prikazani su izdaci u iznosu od 7.105.000 kuna. </t>
  </si>
  <si>
    <t xml:space="preserve">U računu financiranja za 2018. godinu prikazani su izdaci u iznosu od 7.105.000 kuna. </t>
  </si>
  <si>
    <t xml:space="preserve"> 08/09,13/09, 2/13,8/13 i 9/13 pročišćeni tekst  Gradsko vijeće  na 18. sjednici održanoj dana 27. studenog 2015. godine donosi  </t>
  </si>
  <si>
    <t>1.IZMJ. I DOP. 2015.</t>
  </si>
  <si>
    <t>1. IZMJENE I DOPUNE 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</si>
</sst>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8"/>
      <color rgb="FFFFFFFF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20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i/>
      <sz val="8"/>
      <name val="Calibri"/>
      <family val="2"/>
      <charset val="238"/>
    </font>
    <font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505050"/>
        <bgColor rgb="FF666699"/>
      </patternFill>
    </fill>
    <fill>
      <patternFill patternType="solid">
        <fgColor rgb="FF000080"/>
        <bgColor rgb="FF000080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0" fillId="0" borderId="0"/>
    <xf numFmtId="0" fontId="10" fillId="0" borderId="0"/>
  </cellStyleXfs>
  <cellXfs count="65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/>
    <xf numFmtId="4" fontId="0" fillId="0" borderId="0" xfId="0" applyNumberFormat="1"/>
    <xf numFmtId="4" fontId="1" fillId="0" borderId="0" xfId="0" applyNumberFormat="1" applyFont="1"/>
    <xf numFmtId="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10" fillId="0" borderId="0" xfId="1"/>
    <xf numFmtId="0" fontId="11" fillId="0" borderId="0" xfId="1" applyFont="1"/>
    <xf numFmtId="0" fontId="12" fillId="0" borderId="0" xfId="1" applyFont="1"/>
    <xf numFmtId="0" fontId="13" fillId="0" borderId="0" xfId="1" applyFont="1"/>
    <xf numFmtId="0" fontId="14" fillId="0" borderId="0" xfId="1" applyFont="1"/>
    <xf numFmtId="0" fontId="15" fillId="0" borderId="0" xfId="1" applyFont="1"/>
    <xf numFmtId="0" fontId="16" fillId="0" borderId="0" xfId="1" applyFont="1"/>
    <xf numFmtId="0" fontId="17" fillId="0" borderId="0" xfId="0" applyFont="1"/>
    <xf numFmtId="0" fontId="17" fillId="0" borderId="0" xfId="1" applyFont="1"/>
    <xf numFmtId="0" fontId="18" fillId="0" borderId="1" xfId="0" applyFont="1" applyBorder="1"/>
    <xf numFmtId="0" fontId="19" fillId="0" borderId="1" xfId="0" applyFont="1" applyBorder="1"/>
    <xf numFmtId="0" fontId="19" fillId="0" borderId="0" xfId="0" applyFont="1"/>
    <xf numFmtId="0" fontId="19" fillId="0" borderId="1" xfId="0" applyFont="1" applyBorder="1" applyAlignment="1">
      <alignment horizontal="left" wrapText="1"/>
    </xf>
    <xf numFmtId="0" fontId="19" fillId="0" borderId="1" xfId="0" applyFont="1" applyBorder="1" applyAlignment="1">
      <alignment wrapText="1"/>
    </xf>
    <xf numFmtId="4" fontId="19" fillId="0" borderId="1" xfId="0" applyNumberFormat="1" applyFont="1" applyBorder="1" applyAlignment="1">
      <alignment wrapText="1"/>
    </xf>
    <xf numFmtId="0" fontId="18" fillId="0" borderId="0" xfId="0" applyFont="1"/>
    <xf numFmtId="4" fontId="18" fillId="0" borderId="0" xfId="0" applyNumberFormat="1" applyFont="1"/>
    <xf numFmtId="4" fontId="19" fillId="0" borderId="0" xfId="0" applyNumberFormat="1" applyFont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5" borderId="5" xfId="0" applyFont="1" applyFill="1" applyBorder="1"/>
    <xf numFmtId="0" fontId="1" fillId="5" borderId="6" xfId="0" applyFont="1" applyFill="1" applyBorder="1"/>
    <xf numFmtId="0" fontId="2" fillId="3" borderId="8" xfId="0" applyFont="1" applyFill="1" applyBorder="1"/>
    <xf numFmtId="0" fontId="2" fillId="3" borderId="1" xfId="0" applyFont="1" applyFill="1" applyBorder="1"/>
    <xf numFmtId="0" fontId="1" fillId="2" borderId="7" xfId="0" applyFont="1" applyFill="1" applyBorder="1"/>
    <xf numFmtId="0" fontId="2" fillId="3" borderId="9" xfId="0" applyFont="1" applyFill="1" applyBorder="1"/>
    <xf numFmtId="4" fontId="2" fillId="4" borderId="1" xfId="0" applyNumberFormat="1" applyFont="1" applyFill="1" applyBorder="1"/>
    <xf numFmtId="4" fontId="7" fillId="0" borderId="1" xfId="0" applyNumberFormat="1" applyFont="1" applyFill="1" applyBorder="1"/>
    <xf numFmtId="4" fontId="3" fillId="0" borderId="1" xfId="0" applyNumberFormat="1" applyFont="1" applyBorder="1" applyAlignment="1">
      <alignment wrapText="1"/>
    </xf>
    <xf numFmtId="4" fontId="8" fillId="0" borderId="1" xfId="0" applyNumberFormat="1" applyFont="1" applyFill="1" applyBorder="1"/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4" fontId="9" fillId="0" borderId="1" xfId="0" applyNumberFormat="1" applyFont="1" applyFill="1" applyBorder="1"/>
    <xf numFmtId="0" fontId="18" fillId="0" borderId="0" xfId="2" applyFont="1"/>
    <xf numFmtId="164" fontId="18" fillId="0" borderId="0" xfId="2" applyNumberFormat="1" applyFont="1"/>
    <xf numFmtId="0" fontId="18" fillId="0" borderId="0" xfId="0" applyFont="1" applyAlignment="1">
      <alignment horizontal="center"/>
    </xf>
    <xf numFmtId="0" fontId="18" fillId="0" borderId="0" xfId="3" applyFont="1"/>
    <xf numFmtId="164" fontId="18" fillId="0" borderId="0" xfId="3" applyNumberFormat="1" applyFont="1"/>
    <xf numFmtId="3" fontId="18" fillId="0" borderId="0" xfId="0" applyNumberFormat="1" applyFont="1"/>
    <xf numFmtId="4" fontId="2" fillId="3" borderId="9" xfId="0" applyNumberFormat="1" applyFont="1" applyFill="1" applyBorder="1"/>
    <xf numFmtId="4" fontId="2" fillId="3" borderId="10" xfId="0" applyNumberFormat="1" applyFont="1" applyFill="1" applyBorder="1"/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1" fillId="0" borderId="4" xfId="0" applyNumberFormat="1" applyFont="1" applyBorder="1" applyAlignment="1">
      <alignment wrapText="1"/>
    </xf>
    <xf numFmtId="4" fontId="1" fillId="0" borderId="5" xfId="0" applyNumberFormat="1" applyFont="1" applyBorder="1" applyAlignment="1">
      <alignment wrapText="1"/>
    </xf>
    <xf numFmtId="4" fontId="7" fillId="0" borderId="5" xfId="0" applyNumberFormat="1" applyFont="1" applyFill="1" applyBorder="1"/>
    <xf numFmtId="4" fontId="1" fillId="0" borderId="6" xfId="0" applyNumberFormat="1" applyFont="1" applyBorder="1" applyAlignment="1">
      <alignment wrapText="1"/>
    </xf>
  </cellXfs>
  <cellStyles count="4">
    <cellStyle name="Normalno" xfId="0" builtinId="0"/>
    <cellStyle name="Obično_2.PRORAČUN 2011. TIP 2" xfId="1"/>
    <cellStyle name="Obično_2012- OPĆI TIP 1" xfId="3"/>
    <cellStyle name="Obično_2013. OPĆI TIP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5050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A4" zoomScaleNormal="100" workbookViewId="0">
      <selection activeCell="G34" sqref="G34:G35"/>
    </sheetView>
  </sheetViews>
  <sheetFormatPr defaultRowHeight="15" x14ac:dyDescent="0.25"/>
  <cols>
    <col min="1" max="1" width="5.5703125" customWidth="1"/>
    <col min="2" max="2" width="31.42578125" bestFit="1" customWidth="1"/>
    <col min="3" max="3" width="12.28515625" bestFit="1" customWidth="1"/>
    <col min="4" max="4" width="14.42578125" customWidth="1"/>
    <col min="5" max="5" width="12.28515625" bestFit="1" customWidth="1"/>
    <col min="6" max="7" width="13.7109375" bestFit="1" customWidth="1"/>
    <col min="8" max="11" width="6.42578125" bestFit="1" customWidth="1"/>
  </cols>
  <sheetData>
    <row r="1" spans="1:13" x14ac:dyDescent="0.25">
      <c r="A1" s="17" t="s">
        <v>100</v>
      </c>
      <c r="B1" s="18"/>
      <c r="C1" s="18"/>
      <c r="D1" s="18"/>
      <c r="E1" s="18"/>
      <c r="F1" s="18"/>
      <c r="G1" s="18"/>
      <c r="H1" s="18"/>
      <c r="I1" s="18"/>
      <c r="J1" s="18"/>
      <c r="K1" s="19"/>
      <c r="L1" s="19"/>
    </row>
    <row r="2" spans="1:13" x14ac:dyDescent="0.25">
      <c r="A2" s="20" t="s">
        <v>119</v>
      </c>
      <c r="B2" s="17"/>
      <c r="C2" s="17"/>
      <c r="D2" s="17"/>
      <c r="E2" s="17"/>
      <c r="F2" s="17"/>
      <c r="G2" s="17"/>
      <c r="H2" s="17"/>
      <c r="I2" s="17"/>
      <c r="J2" s="17"/>
      <c r="K2" s="19"/>
      <c r="L2" s="19"/>
    </row>
    <row r="3" spans="1:13" ht="12" customHeight="1" x14ac:dyDescent="0.4">
      <c r="A3" s="13"/>
      <c r="B3" s="14"/>
      <c r="C3" s="14"/>
      <c r="D3" s="14"/>
      <c r="E3" s="14"/>
      <c r="F3" s="13"/>
      <c r="G3" s="13"/>
      <c r="H3" s="13"/>
      <c r="I3" s="13"/>
      <c r="J3" s="13"/>
    </row>
    <row r="4" spans="1:13" ht="23.25" x14ac:dyDescent="0.35">
      <c r="A4" s="15" t="s">
        <v>105</v>
      </c>
      <c r="B4" s="14"/>
      <c r="C4" s="14"/>
      <c r="D4" s="14"/>
      <c r="E4" s="16"/>
      <c r="F4" s="16"/>
      <c r="G4" s="16"/>
      <c r="H4" s="16"/>
      <c r="I4" s="16"/>
      <c r="J4" s="16"/>
    </row>
    <row r="5" spans="1:13" ht="8.25" customHeight="1" x14ac:dyDescent="0.35">
      <c r="A5" s="16"/>
      <c r="B5" s="14"/>
      <c r="C5" s="14"/>
      <c r="D5" s="14"/>
      <c r="E5" s="14"/>
      <c r="F5" s="16"/>
      <c r="G5" s="16"/>
      <c r="H5" s="16"/>
      <c r="I5" s="16"/>
      <c r="J5" s="16"/>
    </row>
    <row r="6" spans="1:13" ht="23.25" x14ac:dyDescent="0.35">
      <c r="A6" s="16"/>
      <c r="B6" s="12" t="s">
        <v>97</v>
      </c>
      <c r="C6" s="14"/>
      <c r="D6" s="14"/>
      <c r="E6" s="14"/>
      <c r="F6" s="16"/>
      <c r="G6" s="16"/>
      <c r="H6" s="16"/>
      <c r="I6" s="16"/>
      <c r="J6" s="16"/>
    </row>
    <row r="7" spans="1:13" x14ac:dyDescent="0.25">
      <c r="A7" s="17" t="s">
        <v>106</v>
      </c>
      <c r="B7" s="12"/>
      <c r="C7" s="12"/>
      <c r="D7" s="12"/>
      <c r="E7" s="12"/>
      <c r="F7" s="12"/>
      <c r="G7" s="12"/>
      <c r="H7" s="12"/>
      <c r="I7" s="12"/>
      <c r="J7" s="12"/>
    </row>
    <row r="8" spans="1:13" s="3" customFormat="1" ht="11.25" customHeight="1" x14ac:dyDescent="0.3">
      <c r="A8" s="16"/>
      <c r="B8" s="12"/>
      <c r="C8" s="12"/>
      <c r="D8" s="12"/>
      <c r="E8" s="12"/>
      <c r="F8" s="12"/>
      <c r="G8" s="12"/>
      <c r="H8" s="12"/>
      <c r="I8" s="12"/>
      <c r="J8" s="12"/>
      <c r="K8"/>
      <c r="L8"/>
      <c r="M8"/>
    </row>
    <row r="9" spans="1:13" x14ac:dyDescent="0.25">
      <c r="A9" s="12"/>
      <c r="B9" s="12" t="s">
        <v>98</v>
      </c>
      <c r="C9" s="12"/>
      <c r="D9" s="12"/>
      <c r="E9" s="12"/>
      <c r="F9" s="12"/>
      <c r="G9" s="12"/>
      <c r="H9" s="12"/>
      <c r="I9" s="12"/>
      <c r="J9" s="12"/>
    </row>
    <row r="10" spans="1:13" s="4" customFormat="1" ht="16.5" customHeight="1" x14ac:dyDescent="0.4">
      <c r="A10" s="17" t="s">
        <v>99</v>
      </c>
      <c r="B10" s="17"/>
      <c r="C10" s="17"/>
      <c r="D10" s="17"/>
      <c r="E10" s="17"/>
      <c r="F10" s="12"/>
      <c r="G10" s="12"/>
      <c r="H10" s="12"/>
      <c r="I10" s="12"/>
      <c r="J10" s="12"/>
      <c r="K10"/>
      <c r="L10"/>
      <c r="M10"/>
    </row>
    <row r="11" spans="1:13" s="5" customFormat="1" ht="9" customHeight="1" x14ac:dyDescent="0.35">
      <c r="A11"/>
      <c r="B11"/>
      <c r="C11"/>
      <c r="D11"/>
      <c r="E11"/>
      <c r="F11"/>
      <c r="G11"/>
      <c r="H11"/>
      <c r="I11"/>
      <c r="J11"/>
      <c r="K11"/>
      <c r="L11"/>
      <c r="M11"/>
    </row>
    <row r="13" spans="1:13" x14ac:dyDescent="0.25">
      <c r="A13" s="21"/>
      <c r="B13" s="21"/>
      <c r="C13" s="22" t="s">
        <v>1</v>
      </c>
      <c r="D13" s="22" t="s">
        <v>2</v>
      </c>
      <c r="E13" s="22" t="s">
        <v>3</v>
      </c>
      <c r="F13" s="22" t="s">
        <v>4</v>
      </c>
      <c r="G13" s="22" t="s">
        <v>89</v>
      </c>
      <c r="H13" s="22" t="s">
        <v>90</v>
      </c>
      <c r="I13" s="22" t="s">
        <v>5</v>
      </c>
      <c r="J13" s="22" t="s">
        <v>6</v>
      </c>
      <c r="K13" s="22" t="s">
        <v>91</v>
      </c>
    </row>
    <row r="14" spans="1:13" ht="26.25" x14ac:dyDescent="0.25">
      <c r="A14" s="22"/>
      <c r="B14" s="22"/>
      <c r="C14" s="22" t="s">
        <v>101</v>
      </c>
      <c r="D14" s="25" t="s">
        <v>121</v>
      </c>
      <c r="E14" s="22" t="s">
        <v>102</v>
      </c>
      <c r="F14" s="22" t="s">
        <v>103</v>
      </c>
      <c r="G14" s="22" t="s">
        <v>104</v>
      </c>
      <c r="H14" s="22" t="s">
        <v>8</v>
      </c>
      <c r="I14" s="22" t="s">
        <v>8</v>
      </c>
      <c r="J14" s="22" t="s">
        <v>8</v>
      </c>
      <c r="K14" s="22" t="s">
        <v>8</v>
      </c>
    </row>
    <row r="15" spans="1:13" x14ac:dyDescent="0.25">
      <c r="A15" s="3" t="s">
        <v>9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</row>
    <row r="16" spans="1:13" x14ac:dyDescent="0.25">
      <c r="A16" s="24">
        <v>6</v>
      </c>
      <c r="B16" s="25" t="s">
        <v>10</v>
      </c>
      <c r="C16" s="26">
        <v>77339629</v>
      </c>
      <c r="D16" s="26">
        <v>66535045.259999998</v>
      </c>
      <c r="E16" s="26">
        <v>85692890</v>
      </c>
      <c r="F16" s="26">
        <v>87679087</v>
      </c>
      <c r="G16" s="26">
        <v>76316376</v>
      </c>
      <c r="H16" s="26">
        <v>110.80075131987</v>
      </c>
      <c r="I16" s="26">
        <f>SUM(E16/D16*100)</f>
        <v>128.7936149515441</v>
      </c>
      <c r="J16" s="26">
        <v>102.317808396939</v>
      </c>
      <c r="K16" s="26">
        <v>87.040568750447903</v>
      </c>
    </row>
    <row r="17" spans="1:11" ht="26.25" x14ac:dyDescent="0.25">
      <c r="A17" s="24">
        <v>7</v>
      </c>
      <c r="B17" s="25" t="s">
        <v>35</v>
      </c>
      <c r="C17" s="26">
        <v>6686777</v>
      </c>
      <c r="D17" s="26">
        <v>5963627</v>
      </c>
      <c r="E17" s="26">
        <v>10494786</v>
      </c>
      <c r="F17" s="26">
        <v>1672289</v>
      </c>
      <c r="G17" s="26">
        <v>400000</v>
      </c>
      <c r="H17" s="26">
        <v>156.94834746246201</v>
      </c>
      <c r="I17" s="26">
        <f>SUM(E17/D17*100)</f>
        <v>175.97991960261768</v>
      </c>
      <c r="J17" s="26">
        <v>15.934474509532601</v>
      </c>
      <c r="K17" s="26">
        <v>23.919310597629998</v>
      </c>
    </row>
    <row r="18" spans="1:11" x14ac:dyDescent="0.25">
      <c r="A18" s="24">
        <v>3</v>
      </c>
      <c r="B18" s="25" t="s">
        <v>40</v>
      </c>
      <c r="C18" s="26">
        <v>48232507</v>
      </c>
      <c r="D18" s="26">
        <v>50011455</v>
      </c>
      <c r="E18" s="26">
        <v>54272191</v>
      </c>
      <c r="F18" s="26">
        <v>54693391</v>
      </c>
      <c r="G18" s="26">
        <v>53833391</v>
      </c>
      <c r="H18" s="26">
        <v>112.522019641235</v>
      </c>
      <c r="I18" s="26">
        <f>SUM(E18/D18*100)</f>
        <v>108.51952017792723</v>
      </c>
      <c r="J18" s="26">
        <v>100.776088070592</v>
      </c>
      <c r="K18" s="26">
        <v>98.4275979523742</v>
      </c>
    </row>
    <row r="19" spans="1:11" ht="26.25" x14ac:dyDescent="0.25">
      <c r="A19" s="24">
        <v>4</v>
      </c>
      <c r="B19" s="25" t="s">
        <v>67</v>
      </c>
      <c r="C19" s="26">
        <v>28741899</v>
      </c>
      <c r="D19" s="26">
        <v>18224065</v>
      </c>
      <c r="E19" s="26">
        <v>34810485</v>
      </c>
      <c r="F19" s="26">
        <v>27552985</v>
      </c>
      <c r="G19" s="26">
        <v>15777985</v>
      </c>
      <c r="H19" s="26">
        <v>121.114074612815</v>
      </c>
      <c r="I19" s="26">
        <f>SUM(E19/D19*100)</f>
        <v>191.01383253406965</v>
      </c>
      <c r="J19" s="26">
        <v>79.151396482984893</v>
      </c>
      <c r="K19" s="26">
        <v>57.264158493172303</v>
      </c>
    </row>
    <row r="20" spans="1:11" x14ac:dyDescent="0.25">
      <c r="A20" s="24"/>
      <c r="B20" s="25" t="s">
        <v>92</v>
      </c>
      <c r="C20" s="26">
        <f>SUM(C16:C17,-C18,-C19)</f>
        <v>7052000</v>
      </c>
      <c r="D20" s="26">
        <v>4263152.26</v>
      </c>
      <c r="E20" s="26">
        <v>7105000</v>
      </c>
      <c r="F20" s="26">
        <v>7105000</v>
      </c>
      <c r="G20" s="26">
        <v>7105000</v>
      </c>
      <c r="H20" s="26">
        <v>100.75155984118</v>
      </c>
      <c r="I20" s="26">
        <f>SUM(E20/D20*100)</f>
        <v>166.66071410735867</v>
      </c>
      <c r="J20" s="26">
        <v>100</v>
      </c>
      <c r="K20" s="26">
        <v>100</v>
      </c>
    </row>
    <row r="21" spans="1:11" ht="8.25" customHeight="1" x14ac:dyDescent="0.25">
      <c r="A21" s="27"/>
      <c r="B21" s="27"/>
      <c r="C21" s="27"/>
      <c r="D21" s="27"/>
      <c r="E21" s="27"/>
      <c r="F21" s="27"/>
      <c r="G21" s="27"/>
      <c r="H21" s="28"/>
      <c r="I21" s="28"/>
      <c r="J21" s="28"/>
      <c r="K21" s="28"/>
    </row>
    <row r="22" spans="1:11" x14ac:dyDescent="0.25">
      <c r="A22" s="3" t="s">
        <v>78</v>
      </c>
      <c r="B22" s="23"/>
      <c r="C22" s="23"/>
      <c r="D22" s="23"/>
      <c r="E22" s="23"/>
      <c r="F22" s="23"/>
      <c r="G22" s="23"/>
      <c r="H22" s="29"/>
      <c r="I22" s="29"/>
      <c r="J22" s="29"/>
      <c r="K22" s="29"/>
    </row>
    <row r="23" spans="1:11" ht="26.25" x14ac:dyDescent="0.25">
      <c r="A23" s="24">
        <v>8</v>
      </c>
      <c r="B23" s="25" t="s">
        <v>79</v>
      </c>
      <c r="C23" s="26">
        <v>0</v>
      </c>
      <c r="D23" s="26"/>
      <c r="E23" s="26">
        <v>0</v>
      </c>
      <c r="F23" s="26">
        <v>0</v>
      </c>
      <c r="G23" s="26">
        <v>0</v>
      </c>
      <c r="H23" s="26"/>
      <c r="I23" s="26"/>
      <c r="J23" s="26"/>
      <c r="K23" s="26"/>
    </row>
    <row r="24" spans="1:11" ht="26.25" x14ac:dyDescent="0.25">
      <c r="A24" s="24">
        <v>5</v>
      </c>
      <c r="B24" s="25" t="s">
        <v>81</v>
      </c>
      <c r="C24" s="26">
        <v>7052000</v>
      </c>
      <c r="D24" s="26">
        <v>7105000</v>
      </c>
      <c r="E24" s="26">
        <v>7105000</v>
      </c>
      <c r="F24" s="26">
        <v>7105000</v>
      </c>
      <c r="G24" s="26">
        <v>7105000</v>
      </c>
      <c r="H24" s="26">
        <v>100.75155984118</v>
      </c>
      <c r="I24" s="26">
        <f>SUM(E24/D24*100)</f>
        <v>100</v>
      </c>
      <c r="J24" s="26">
        <v>100</v>
      </c>
      <c r="K24" s="26">
        <v>100</v>
      </c>
    </row>
    <row r="25" spans="1:11" x14ac:dyDescent="0.25">
      <c r="A25" s="24"/>
      <c r="B25" s="25" t="s">
        <v>93</v>
      </c>
      <c r="C25" s="26">
        <f>SUM(C23,-C24)</f>
        <v>-7052000</v>
      </c>
      <c r="D25" s="26">
        <v>-7105000</v>
      </c>
      <c r="E25" s="26">
        <v>-7105000</v>
      </c>
      <c r="F25" s="26">
        <v>-7105000</v>
      </c>
      <c r="G25" s="26">
        <v>-7105000</v>
      </c>
      <c r="H25" s="26">
        <v>100.75155984118</v>
      </c>
      <c r="I25" s="26">
        <f>SUM(E25/D25*100)</f>
        <v>100</v>
      </c>
      <c r="J25" s="26">
        <v>100</v>
      </c>
      <c r="K25" s="26">
        <v>100</v>
      </c>
    </row>
    <row r="26" spans="1:11" ht="6.75" customHeight="1" x14ac:dyDescent="0.25">
      <c r="A26" s="27"/>
      <c r="B26" s="27"/>
      <c r="C26" s="27"/>
      <c r="D26" s="27"/>
      <c r="E26" s="27"/>
      <c r="F26" s="27"/>
      <c r="G26" s="27"/>
      <c r="H26" s="28"/>
      <c r="I26" s="28"/>
      <c r="J26" s="28"/>
      <c r="K26" s="28"/>
    </row>
    <row r="27" spans="1:11" x14ac:dyDescent="0.25">
      <c r="A27" s="3" t="s">
        <v>85</v>
      </c>
      <c r="B27" s="23"/>
      <c r="C27" s="23"/>
      <c r="D27" s="23"/>
      <c r="E27" s="23"/>
      <c r="F27" s="23"/>
      <c r="G27" s="23"/>
      <c r="H27" s="29"/>
      <c r="I27" s="29"/>
      <c r="J27" s="29"/>
      <c r="K27" s="29"/>
    </row>
    <row r="28" spans="1:11" x14ac:dyDescent="0.25">
      <c r="A28" s="24">
        <v>9</v>
      </c>
      <c r="B28" s="25" t="s">
        <v>86</v>
      </c>
      <c r="C28" s="26">
        <v>0</v>
      </c>
      <c r="D28" s="26">
        <v>2941847.74</v>
      </c>
      <c r="E28" s="26">
        <v>100000</v>
      </c>
      <c r="F28" s="26">
        <v>100000</v>
      </c>
      <c r="G28" s="26">
        <v>100000</v>
      </c>
      <c r="H28" s="26"/>
      <c r="I28" s="26"/>
      <c r="J28" s="26"/>
      <c r="K28" s="26"/>
    </row>
    <row r="29" spans="1:11" ht="10.5" customHeight="1" x14ac:dyDescent="0.25">
      <c r="H29" s="7"/>
      <c r="I29" s="7"/>
      <c r="J29" s="7"/>
      <c r="K29" s="7"/>
    </row>
    <row r="30" spans="1:11" x14ac:dyDescent="0.25">
      <c r="A30" s="3" t="s">
        <v>94</v>
      </c>
      <c r="B30" s="6"/>
      <c r="C30" s="6"/>
      <c r="D30" s="6"/>
      <c r="E30" s="6"/>
      <c r="F30" s="6"/>
      <c r="G30" s="6"/>
      <c r="H30" s="8"/>
      <c r="I30" s="8"/>
      <c r="J30" s="8"/>
      <c r="K30" s="8"/>
    </row>
    <row r="31" spans="1:11" x14ac:dyDescent="0.25">
      <c r="A31" s="10"/>
      <c r="B31" s="11" t="s">
        <v>96</v>
      </c>
      <c r="C31" s="9">
        <f>SUM(C20,C25,C28)</f>
        <v>0</v>
      </c>
      <c r="D31" s="9">
        <v>100000</v>
      </c>
      <c r="E31" s="9">
        <v>100000</v>
      </c>
      <c r="F31" s="9">
        <v>100000</v>
      </c>
      <c r="G31" s="9">
        <v>100000</v>
      </c>
      <c r="H31" s="9"/>
      <c r="I31" s="9"/>
      <c r="J31" s="9"/>
      <c r="K31" s="9"/>
    </row>
  </sheetData>
  <pageMargins left="0.70866141732283472" right="0.70866141732283472" top="0.74803149606299213" bottom="0.74803149606299213" header="0.51181102362204722" footer="0.51181102362204722"/>
  <pageSetup paperSize="9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zoomScaleNormal="100" workbookViewId="0">
      <selection activeCell="D79" sqref="D79"/>
    </sheetView>
  </sheetViews>
  <sheetFormatPr defaultRowHeight="15" x14ac:dyDescent="0.25"/>
  <cols>
    <col min="1" max="1" width="5.42578125" customWidth="1"/>
    <col min="2" max="2" width="38.5703125" customWidth="1"/>
    <col min="3" max="3" width="10.85546875"/>
    <col min="4" max="4" width="13.42578125" customWidth="1"/>
    <col min="5" max="5" width="10.85546875"/>
    <col min="6" max="6" width="11.42578125" customWidth="1"/>
    <col min="7" max="7" width="11.28515625" customWidth="1"/>
    <col min="8" max="8" width="5.7109375" bestFit="1" customWidth="1"/>
    <col min="9" max="9" width="6.28515625" bestFit="1" customWidth="1"/>
    <col min="10" max="11" width="5.7109375" bestFit="1" customWidth="1"/>
    <col min="12" max="1025" width="8.7109375"/>
  </cols>
  <sheetData>
    <row r="1" spans="1:11" s="4" customFormat="1" ht="21" customHeight="1" x14ac:dyDescent="0.4">
      <c r="A1" s="4" t="s">
        <v>107</v>
      </c>
    </row>
    <row r="2" spans="1:11" x14ac:dyDescent="0.25">
      <c r="A2" s="32" t="s">
        <v>0</v>
      </c>
      <c r="B2" s="32"/>
      <c r="C2" s="34" t="s">
        <v>1</v>
      </c>
      <c r="D2" s="35" t="s">
        <v>2</v>
      </c>
      <c r="E2" s="35" t="s">
        <v>3</v>
      </c>
      <c r="F2" s="35" t="s">
        <v>4</v>
      </c>
      <c r="G2" s="36" t="s">
        <v>89</v>
      </c>
      <c r="H2" s="36" t="s">
        <v>90</v>
      </c>
      <c r="I2" s="36" t="s">
        <v>5</v>
      </c>
      <c r="J2" s="36" t="s">
        <v>6</v>
      </c>
      <c r="K2" s="37" t="s">
        <v>91</v>
      </c>
    </row>
    <row r="3" spans="1:11" x14ac:dyDescent="0.25">
      <c r="A3" s="33" t="s">
        <v>7</v>
      </c>
      <c r="B3" s="40" t="s">
        <v>95</v>
      </c>
      <c r="C3" s="31" t="s">
        <v>108</v>
      </c>
      <c r="D3" s="31" t="s">
        <v>120</v>
      </c>
      <c r="E3" s="31" t="s">
        <v>102</v>
      </c>
      <c r="F3" s="31" t="s">
        <v>109</v>
      </c>
      <c r="G3" s="31" t="s">
        <v>110</v>
      </c>
      <c r="H3" s="30"/>
      <c r="I3" s="30"/>
      <c r="J3" s="30" t="s">
        <v>8</v>
      </c>
      <c r="K3" s="30"/>
    </row>
    <row r="4" spans="1:11" x14ac:dyDescent="0.25">
      <c r="A4" s="38" t="s">
        <v>9</v>
      </c>
      <c r="B4" s="41"/>
      <c r="C4" s="39"/>
      <c r="D4" s="39"/>
      <c r="E4" s="39"/>
      <c r="F4" s="39"/>
      <c r="G4" s="39"/>
      <c r="H4" s="39"/>
      <c r="I4" s="39"/>
      <c r="J4" s="39"/>
      <c r="K4" s="39"/>
    </row>
    <row r="5" spans="1:11" x14ac:dyDescent="0.25">
      <c r="A5" s="46">
        <v>6</v>
      </c>
      <c r="B5" s="47" t="s">
        <v>10</v>
      </c>
      <c r="C5" s="42">
        <v>77339629</v>
      </c>
      <c r="D5" s="42">
        <v>66535045.259999998</v>
      </c>
      <c r="E5" s="42">
        <v>85692890</v>
      </c>
      <c r="F5" s="42">
        <v>87679087</v>
      </c>
      <c r="G5" s="42">
        <v>76316376</v>
      </c>
      <c r="H5" s="42">
        <v>110.80075131987</v>
      </c>
      <c r="I5" s="42">
        <f>SUM(E5/D5*100)</f>
        <v>128.7936149515441</v>
      </c>
      <c r="J5" s="42">
        <v>102.317808396939</v>
      </c>
      <c r="K5" s="42">
        <v>87.040568750447903</v>
      </c>
    </row>
    <row r="6" spans="1:11" s="1" customFormat="1" ht="11.25" x14ac:dyDescent="0.2">
      <c r="A6" s="10">
        <v>61</v>
      </c>
      <c r="B6" s="11" t="s">
        <v>11</v>
      </c>
      <c r="C6" s="9">
        <v>34903000</v>
      </c>
      <c r="D6" s="9">
        <v>37671623.880000003</v>
      </c>
      <c r="E6" s="9">
        <v>36356711</v>
      </c>
      <c r="F6" s="9">
        <v>37638991</v>
      </c>
      <c r="G6" s="9">
        <v>38090280</v>
      </c>
      <c r="H6" s="9">
        <v>104.165003008337</v>
      </c>
      <c r="I6" s="43">
        <f>SUM(E6/D6*100)</f>
        <v>96.509540220011345</v>
      </c>
      <c r="J6" s="9">
        <v>103.52694169722901</v>
      </c>
      <c r="K6" s="9">
        <v>101.198993352399</v>
      </c>
    </row>
    <row r="7" spans="1:11" s="2" customFormat="1" ht="11.25" x14ac:dyDescent="0.2">
      <c r="A7" s="48">
        <v>611</v>
      </c>
      <c r="B7" s="49" t="s">
        <v>12</v>
      </c>
      <c r="C7" s="44">
        <v>19400000</v>
      </c>
      <c r="D7" s="44">
        <v>18793711</v>
      </c>
      <c r="E7" s="44">
        <v>18763711</v>
      </c>
      <c r="F7" s="44"/>
      <c r="G7" s="44"/>
      <c r="H7" s="44">
        <f>SUM(E7/C7*100)</f>
        <v>96.720159793814432</v>
      </c>
      <c r="I7" s="45">
        <f t="shared" ref="I7:I29" si="0">SUM(E7/D7*100)</f>
        <v>99.840372132997047</v>
      </c>
      <c r="J7" s="44"/>
      <c r="K7" s="44"/>
    </row>
    <row r="8" spans="1:11" s="2" customFormat="1" ht="11.25" x14ac:dyDescent="0.2">
      <c r="A8" s="48">
        <v>613</v>
      </c>
      <c r="B8" s="49" t="s">
        <v>13</v>
      </c>
      <c r="C8" s="44">
        <v>13100000</v>
      </c>
      <c r="D8" s="44">
        <v>16534912.880000001</v>
      </c>
      <c r="E8" s="44">
        <v>15250000</v>
      </c>
      <c r="F8" s="44"/>
      <c r="G8" s="44"/>
      <c r="H8" s="44">
        <f t="shared" ref="H8:H10" si="1">SUM(E8/C8*100)</f>
        <v>116.41221374045803</v>
      </c>
      <c r="I8" s="45">
        <f t="shared" si="0"/>
        <v>92.229091926125705</v>
      </c>
      <c r="J8" s="44"/>
      <c r="K8" s="44"/>
    </row>
    <row r="9" spans="1:11" s="2" customFormat="1" ht="11.25" x14ac:dyDescent="0.2">
      <c r="A9" s="48">
        <v>614</v>
      </c>
      <c r="B9" s="49" t="s">
        <v>14</v>
      </c>
      <c r="C9" s="44">
        <v>2393000</v>
      </c>
      <c r="D9" s="44">
        <v>2333000</v>
      </c>
      <c r="E9" s="44">
        <v>2333000</v>
      </c>
      <c r="F9" s="44"/>
      <c r="G9" s="44"/>
      <c r="H9" s="44">
        <f t="shared" si="1"/>
        <v>97.492687003760963</v>
      </c>
      <c r="I9" s="45">
        <f t="shared" si="0"/>
        <v>100</v>
      </c>
      <c r="J9" s="44"/>
      <c r="K9" s="44"/>
    </row>
    <row r="10" spans="1:11" s="2" customFormat="1" ht="11.25" x14ac:dyDescent="0.2">
      <c r="A10" s="48">
        <v>616</v>
      </c>
      <c r="B10" s="49" t="s">
        <v>15</v>
      </c>
      <c r="C10" s="44">
        <v>10000</v>
      </c>
      <c r="D10" s="44">
        <v>10000</v>
      </c>
      <c r="E10" s="44">
        <v>10000</v>
      </c>
      <c r="F10" s="44"/>
      <c r="G10" s="44"/>
      <c r="H10" s="44">
        <f t="shared" si="1"/>
        <v>100</v>
      </c>
      <c r="I10" s="45">
        <f t="shared" si="0"/>
        <v>100</v>
      </c>
      <c r="J10" s="44"/>
      <c r="K10" s="44"/>
    </row>
    <row r="11" spans="1:11" s="1" customFormat="1" ht="22.5" x14ac:dyDescent="0.2">
      <c r="A11" s="10">
        <v>63</v>
      </c>
      <c r="B11" s="11" t="s">
        <v>16</v>
      </c>
      <c r="C11" s="9">
        <v>6437646</v>
      </c>
      <c r="D11" s="9">
        <v>4307227.3</v>
      </c>
      <c r="E11" s="9">
        <v>8418098</v>
      </c>
      <c r="F11" s="9">
        <v>6048098</v>
      </c>
      <c r="G11" s="9">
        <v>2783098</v>
      </c>
      <c r="H11" s="9">
        <v>130.76360520600201</v>
      </c>
      <c r="I11" s="43">
        <f t="shared" si="0"/>
        <v>195.44122967459833</v>
      </c>
      <c r="J11" s="9">
        <v>71.846371947677497</v>
      </c>
      <c r="K11" s="9">
        <v>46.016086379552704</v>
      </c>
    </row>
    <row r="12" spans="1:11" s="2" customFormat="1" ht="11.25" x14ac:dyDescent="0.2">
      <c r="A12" s="48">
        <v>633</v>
      </c>
      <c r="B12" s="49" t="s">
        <v>17</v>
      </c>
      <c r="C12" s="44">
        <v>185000</v>
      </c>
      <c r="D12" s="44">
        <v>465000</v>
      </c>
      <c r="E12" s="44">
        <v>324000</v>
      </c>
      <c r="F12" s="44"/>
      <c r="G12" s="44"/>
      <c r="H12" s="44">
        <f t="shared" ref="H12:H23" si="2">SUM(E12/C12*100)</f>
        <v>175.13513513513516</v>
      </c>
      <c r="I12" s="45">
        <f t="shared" si="0"/>
        <v>69.677419354838705</v>
      </c>
      <c r="J12" s="44"/>
      <c r="K12" s="44"/>
    </row>
    <row r="13" spans="1:11" s="2" customFormat="1" ht="11.25" x14ac:dyDescent="0.2">
      <c r="A13" s="48">
        <v>634</v>
      </c>
      <c r="B13" s="49" t="s">
        <v>18</v>
      </c>
      <c r="C13" s="44">
        <v>2500000</v>
      </c>
      <c r="D13" s="44">
        <v>1406824.3</v>
      </c>
      <c r="E13" s="44">
        <v>3370000</v>
      </c>
      <c r="F13" s="44"/>
      <c r="G13" s="44"/>
      <c r="H13" s="44">
        <f t="shared" si="2"/>
        <v>134.80000000000001</v>
      </c>
      <c r="I13" s="45">
        <f t="shared" si="0"/>
        <v>239.54661573588118</v>
      </c>
      <c r="J13" s="44"/>
      <c r="K13" s="44"/>
    </row>
    <row r="14" spans="1:11" s="2" customFormat="1" ht="11.25" x14ac:dyDescent="0.2">
      <c r="A14" s="48">
        <v>635</v>
      </c>
      <c r="B14" s="49" t="s">
        <v>19</v>
      </c>
      <c r="C14" s="44">
        <v>1448646</v>
      </c>
      <c r="D14" s="44">
        <v>1640808</v>
      </c>
      <c r="E14" s="44">
        <v>1590808</v>
      </c>
      <c r="F14" s="44"/>
      <c r="G14" s="44"/>
      <c r="H14" s="44">
        <f t="shared" si="2"/>
        <v>109.81343958427388</v>
      </c>
      <c r="I14" s="45">
        <f t="shared" si="0"/>
        <v>96.952720854603342</v>
      </c>
      <c r="J14" s="44"/>
      <c r="K14" s="44"/>
    </row>
    <row r="15" spans="1:11" s="2" customFormat="1" ht="22.5" x14ac:dyDescent="0.2">
      <c r="A15" s="48">
        <v>636</v>
      </c>
      <c r="B15" s="49" t="s">
        <v>20</v>
      </c>
      <c r="C15" s="44">
        <v>54000</v>
      </c>
      <c r="D15" s="44">
        <v>155460</v>
      </c>
      <c r="E15" s="44">
        <v>142000</v>
      </c>
      <c r="F15" s="44"/>
      <c r="G15" s="44"/>
      <c r="H15" s="44">
        <f t="shared" si="2"/>
        <v>262.96296296296299</v>
      </c>
      <c r="I15" s="45">
        <f t="shared" si="0"/>
        <v>91.341824263476141</v>
      </c>
      <c r="J15" s="44"/>
      <c r="K15" s="44"/>
    </row>
    <row r="16" spans="1:11" s="2" customFormat="1" ht="22.5" x14ac:dyDescent="0.2">
      <c r="A16" s="48">
        <v>638</v>
      </c>
      <c r="B16" s="49" t="s">
        <v>21</v>
      </c>
      <c r="C16" s="44">
        <v>2250000</v>
      </c>
      <c r="D16" s="44">
        <v>639135</v>
      </c>
      <c r="E16" s="44">
        <v>2991290</v>
      </c>
      <c r="F16" s="44"/>
      <c r="G16" s="44"/>
      <c r="H16" s="44">
        <f t="shared" si="2"/>
        <v>132.94622222222222</v>
      </c>
      <c r="I16" s="45">
        <f t="shared" si="0"/>
        <v>468.02162297480186</v>
      </c>
      <c r="J16" s="44"/>
      <c r="K16" s="44"/>
    </row>
    <row r="17" spans="1:11" s="1" customFormat="1" ht="11.25" x14ac:dyDescent="0.2">
      <c r="A17" s="10">
        <v>64</v>
      </c>
      <c r="B17" s="11" t="s">
        <v>22</v>
      </c>
      <c r="C17" s="9">
        <v>4664900</v>
      </c>
      <c r="D17" s="9">
        <v>4155899.18</v>
      </c>
      <c r="E17" s="9">
        <v>4245900</v>
      </c>
      <c r="F17" s="9">
        <v>4445900</v>
      </c>
      <c r="G17" s="9">
        <v>4415900</v>
      </c>
      <c r="H17" s="9">
        <v>91.018028253553098</v>
      </c>
      <c r="I17" s="43">
        <f t="shared" si="0"/>
        <v>102.16561605808734</v>
      </c>
      <c r="J17" s="9">
        <v>104.710426529122</v>
      </c>
      <c r="K17" s="9">
        <v>99.3252209901257</v>
      </c>
    </row>
    <row r="18" spans="1:11" s="2" customFormat="1" ht="11.25" x14ac:dyDescent="0.2">
      <c r="A18" s="48">
        <v>641</v>
      </c>
      <c r="B18" s="49" t="s">
        <v>23</v>
      </c>
      <c r="C18" s="44">
        <v>5200</v>
      </c>
      <c r="D18" s="44">
        <v>6200</v>
      </c>
      <c r="E18" s="44">
        <v>6200</v>
      </c>
      <c r="F18" s="44"/>
      <c r="G18" s="44"/>
      <c r="H18" s="44">
        <f t="shared" si="2"/>
        <v>119.23076923076923</v>
      </c>
      <c r="I18" s="45">
        <f t="shared" si="0"/>
        <v>100</v>
      </c>
      <c r="J18" s="44"/>
      <c r="K18" s="44"/>
    </row>
    <row r="19" spans="1:11" s="2" customFormat="1" ht="11.25" x14ac:dyDescent="0.2">
      <c r="A19" s="48">
        <v>642</v>
      </c>
      <c r="B19" s="49" t="s">
        <v>24</v>
      </c>
      <c r="C19" s="44">
        <v>4659700</v>
      </c>
      <c r="D19" s="44">
        <v>4149699.18</v>
      </c>
      <c r="E19" s="44">
        <v>4239700</v>
      </c>
      <c r="F19" s="44"/>
      <c r="G19" s="44"/>
      <c r="H19" s="44">
        <f t="shared" si="2"/>
        <v>90.986544198124335</v>
      </c>
      <c r="I19" s="45">
        <f t="shared" si="0"/>
        <v>102.16885167083365</v>
      </c>
      <c r="J19" s="44"/>
      <c r="K19" s="44"/>
    </row>
    <row r="20" spans="1:11" s="1" customFormat="1" ht="22.5" x14ac:dyDescent="0.2">
      <c r="A20" s="10">
        <v>65</v>
      </c>
      <c r="B20" s="11" t="s">
        <v>25</v>
      </c>
      <c r="C20" s="9">
        <v>26120083</v>
      </c>
      <c r="D20" s="9">
        <v>14441214.9</v>
      </c>
      <c r="E20" s="9">
        <v>25185083</v>
      </c>
      <c r="F20" s="9">
        <v>28059000</v>
      </c>
      <c r="G20" s="9">
        <v>19540000</v>
      </c>
      <c r="H20" s="9">
        <v>96.420378909209404</v>
      </c>
      <c r="I20" s="43">
        <f t="shared" si="0"/>
        <v>174.3972593330773</v>
      </c>
      <c r="J20" s="9">
        <v>111.411187328626</v>
      </c>
      <c r="K20" s="9">
        <v>69.638975016928597</v>
      </c>
    </row>
    <row r="21" spans="1:11" s="2" customFormat="1" ht="11.25" x14ac:dyDescent="0.2">
      <c r="A21" s="48">
        <v>651</v>
      </c>
      <c r="B21" s="49" t="s">
        <v>26</v>
      </c>
      <c r="C21" s="44">
        <v>1630000</v>
      </c>
      <c r="D21" s="44">
        <v>1776131.9</v>
      </c>
      <c r="E21" s="44">
        <v>1770000</v>
      </c>
      <c r="F21" s="44"/>
      <c r="G21" s="44"/>
      <c r="H21" s="44">
        <f t="shared" si="2"/>
        <v>108.58895705521472</v>
      </c>
      <c r="I21" s="45">
        <f t="shared" si="0"/>
        <v>99.654761000576599</v>
      </c>
      <c r="J21" s="44"/>
      <c r="K21" s="44"/>
    </row>
    <row r="22" spans="1:11" s="2" customFormat="1" ht="11.25" x14ac:dyDescent="0.2">
      <c r="A22" s="48">
        <v>652</v>
      </c>
      <c r="B22" s="49" t="s">
        <v>27</v>
      </c>
      <c r="C22" s="44">
        <v>3805083</v>
      </c>
      <c r="D22" s="44">
        <v>665083</v>
      </c>
      <c r="E22" s="44">
        <v>495083</v>
      </c>
      <c r="F22" s="44"/>
      <c r="G22" s="44"/>
      <c r="H22" s="44">
        <f t="shared" si="2"/>
        <v>13.011095947184332</v>
      </c>
      <c r="I22" s="45">
        <f t="shared" si="0"/>
        <v>74.439280510853536</v>
      </c>
      <c r="J22" s="44"/>
      <c r="K22" s="44"/>
    </row>
    <row r="23" spans="1:11" s="2" customFormat="1" ht="11.25" x14ac:dyDescent="0.2">
      <c r="A23" s="48">
        <v>653</v>
      </c>
      <c r="B23" s="49" t="s">
        <v>28</v>
      </c>
      <c r="C23" s="44">
        <v>20685000</v>
      </c>
      <c r="D23" s="44">
        <v>12000000</v>
      </c>
      <c r="E23" s="44">
        <v>22920000</v>
      </c>
      <c r="F23" s="44"/>
      <c r="G23" s="44"/>
      <c r="H23" s="44">
        <f t="shared" si="2"/>
        <v>110.80493110949962</v>
      </c>
      <c r="I23" s="45">
        <f t="shared" si="0"/>
        <v>191</v>
      </c>
      <c r="J23" s="44"/>
      <c r="K23" s="44"/>
    </row>
    <row r="24" spans="1:11" s="1" customFormat="1" ht="22.5" x14ac:dyDescent="0.2">
      <c r="A24" s="10">
        <v>66</v>
      </c>
      <c r="B24" s="11" t="s">
        <v>29</v>
      </c>
      <c r="C24" s="9">
        <v>4934000</v>
      </c>
      <c r="D24" s="9">
        <v>5679080</v>
      </c>
      <c r="E24" s="9">
        <v>11207098</v>
      </c>
      <c r="F24" s="9">
        <v>11207098</v>
      </c>
      <c r="G24" s="9">
        <v>11207098</v>
      </c>
      <c r="H24" s="9">
        <v>227.14021078232699</v>
      </c>
      <c r="I24" s="43">
        <f t="shared" si="0"/>
        <v>197.34002690576642</v>
      </c>
      <c r="J24" s="9">
        <v>100</v>
      </c>
      <c r="K24" s="9">
        <v>100</v>
      </c>
    </row>
    <row r="25" spans="1:11" s="2" customFormat="1" ht="11.25" x14ac:dyDescent="0.2">
      <c r="A25" s="48">
        <v>661</v>
      </c>
      <c r="B25" s="49" t="s">
        <v>30</v>
      </c>
      <c r="C25" s="44">
        <v>4800000</v>
      </c>
      <c r="D25" s="44">
        <v>5530000</v>
      </c>
      <c r="E25" s="44">
        <v>11164098</v>
      </c>
      <c r="F25" s="44"/>
      <c r="G25" s="44"/>
      <c r="H25" s="44">
        <f t="shared" ref="H25:H26" si="3">SUM(E25/C25*100)</f>
        <v>232.58537499999997</v>
      </c>
      <c r="I25" s="45">
        <f t="shared" si="0"/>
        <v>201.8824231464738</v>
      </c>
      <c r="J25" s="44"/>
      <c r="K25" s="44"/>
    </row>
    <row r="26" spans="1:11" s="2" customFormat="1" ht="22.5" x14ac:dyDescent="0.2">
      <c r="A26" s="48">
        <v>663</v>
      </c>
      <c r="B26" s="49" t="s">
        <v>31</v>
      </c>
      <c r="C26" s="44">
        <v>134000</v>
      </c>
      <c r="D26" s="44">
        <v>149080</v>
      </c>
      <c r="E26" s="44">
        <v>43000</v>
      </c>
      <c r="F26" s="44"/>
      <c r="G26" s="44"/>
      <c r="H26" s="44">
        <f t="shared" si="3"/>
        <v>32.089552238805972</v>
      </c>
      <c r="I26" s="45">
        <f t="shared" si="0"/>
        <v>28.843573920042932</v>
      </c>
      <c r="J26" s="44"/>
      <c r="K26" s="44"/>
    </row>
    <row r="27" spans="1:11" s="1" customFormat="1" ht="11.25" x14ac:dyDescent="0.2">
      <c r="A27" s="10">
        <v>68</v>
      </c>
      <c r="B27" s="11" t="s">
        <v>32</v>
      </c>
      <c r="C27" s="9">
        <v>280000</v>
      </c>
      <c r="D27" s="9">
        <v>280000</v>
      </c>
      <c r="E27" s="9">
        <v>280000</v>
      </c>
      <c r="F27" s="9">
        <v>280000</v>
      </c>
      <c r="G27" s="9">
        <v>280000</v>
      </c>
      <c r="H27" s="9">
        <v>100</v>
      </c>
      <c r="I27" s="43">
        <f t="shared" si="0"/>
        <v>100</v>
      </c>
      <c r="J27" s="9">
        <v>100</v>
      </c>
      <c r="K27" s="9">
        <v>100</v>
      </c>
    </row>
    <row r="28" spans="1:11" s="2" customFormat="1" ht="11.25" x14ac:dyDescent="0.2">
      <c r="A28" s="48">
        <v>681</v>
      </c>
      <c r="B28" s="49" t="s">
        <v>33</v>
      </c>
      <c r="C28" s="44">
        <v>250000</v>
      </c>
      <c r="D28" s="44">
        <v>250000</v>
      </c>
      <c r="E28" s="44">
        <v>250000</v>
      </c>
      <c r="F28" s="44"/>
      <c r="G28" s="44"/>
      <c r="H28" s="44">
        <f t="shared" ref="H28:H29" si="4">SUM(E28/C28*100)</f>
        <v>100</v>
      </c>
      <c r="I28" s="45">
        <f t="shared" si="0"/>
        <v>100</v>
      </c>
      <c r="J28" s="44"/>
      <c r="K28" s="44"/>
    </row>
    <row r="29" spans="1:11" s="2" customFormat="1" ht="9" customHeight="1" x14ac:dyDescent="0.2">
      <c r="A29" s="48">
        <v>683</v>
      </c>
      <c r="B29" s="49" t="s">
        <v>34</v>
      </c>
      <c r="C29" s="44">
        <v>30000</v>
      </c>
      <c r="D29" s="44">
        <v>30000</v>
      </c>
      <c r="E29" s="44">
        <v>30000</v>
      </c>
      <c r="F29" s="44"/>
      <c r="G29" s="44"/>
      <c r="H29" s="44">
        <f t="shared" si="4"/>
        <v>100</v>
      </c>
      <c r="I29" s="45">
        <f t="shared" si="0"/>
        <v>100</v>
      </c>
      <c r="J29" s="44"/>
      <c r="K29" s="44"/>
    </row>
    <row r="30" spans="1:11" x14ac:dyDescent="0.25">
      <c r="A30" s="46">
        <v>7</v>
      </c>
      <c r="B30" s="47" t="s">
        <v>35</v>
      </c>
      <c r="C30" s="42">
        <v>6686777</v>
      </c>
      <c r="D30" s="42">
        <v>5963627</v>
      </c>
      <c r="E30" s="42">
        <v>10494786</v>
      </c>
      <c r="F30" s="42">
        <v>1672289</v>
      </c>
      <c r="G30" s="42">
        <v>400000</v>
      </c>
      <c r="H30" s="42">
        <v>156.94834746246201</v>
      </c>
      <c r="I30" s="42">
        <f>SUM(E30/D30*100)</f>
        <v>175.97991960261768</v>
      </c>
      <c r="J30" s="42">
        <v>15.934474509532601</v>
      </c>
      <c r="K30" s="42">
        <v>23.919310597629998</v>
      </c>
    </row>
    <row r="31" spans="1:11" s="1" customFormat="1" ht="11.25" x14ac:dyDescent="0.2">
      <c r="A31" s="10">
        <v>71</v>
      </c>
      <c r="B31" s="11" t="s">
        <v>36</v>
      </c>
      <c r="C31" s="9">
        <v>6286777</v>
      </c>
      <c r="D31" s="9">
        <v>5563627</v>
      </c>
      <c r="E31" s="9">
        <v>10094786</v>
      </c>
      <c r="F31" s="9">
        <v>1272289</v>
      </c>
      <c r="G31" s="9">
        <v>0</v>
      </c>
      <c r="H31" s="9">
        <v>160.57172061296299</v>
      </c>
      <c r="I31" s="43">
        <f>SUM(E31/D31*100)</f>
        <v>181.44253739512013</v>
      </c>
      <c r="J31" s="9">
        <v>12.6034271553652</v>
      </c>
      <c r="K31" s="9">
        <v>0</v>
      </c>
    </row>
    <row r="32" spans="1:11" s="2" customFormat="1" ht="22.5" x14ac:dyDescent="0.2">
      <c r="A32" s="48">
        <v>711</v>
      </c>
      <c r="B32" s="49" t="s">
        <v>37</v>
      </c>
      <c r="C32" s="44">
        <v>6286777</v>
      </c>
      <c r="D32" s="44">
        <v>5563627</v>
      </c>
      <c r="E32" s="44">
        <v>10094786</v>
      </c>
      <c r="F32" s="44"/>
      <c r="G32" s="44"/>
      <c r="H32" s="44">
        <f t="shared" ref="H32" si="5">SUM(E32/C32*100)</f>
        <v>160.57172061296271</v>
      </c>
      <c r="I32" s="45">
        <f t="shared" ref="I32" si="6">SUM(E32/D32*100)</f>
        <v>181.44253739512013</v>
      </c>
      <c r="J32" s="44"/>
      <c r="K32" s="44"/>
    </row>
    <row r="33" spans="1:11" s="1" customFormat="1" ht="11.25" x14ac:dyDescent="0.2">
      <c r="A33" s="10">
        <v>72</v>
      </c>
      <c r="B33" s="11" t="s">
        <v>38</v>
      </c>
      <c r="C33" s="9">
        <v>400000</v>
      </c>
      <c r="D33" s="9">
        <v>400000</v>
      </c>
      <c r="E33" s="9">
        <v>400000</v>
      </c>
      <c r="F33" s="9">
        <v>400000</v>
      </c>
      <c r="G33" s="9">
        <v>400000</v>
      </c>
      <c r="H33" s="9">
        <v>100</v>
      </c>
      <c r="I33" s="43">
        <f>SUM(E33/D33*100)</f>
        <v>100</v>
      </c>
      <c r="J33" s="9">
        <v>100</v>
      </c>
      <c r="K33" s="9">
        <v>100</v>
      </c>
    </row>
    <row r="34" spans="1:11" s="1" customFormat="1" ht="11.25" x14ac:dyDescent="0.2">
      <c r="A34" s="48">
        <v>721</v>
      </c>
      <c r="B34" s="49" t="s">
        <v>39</v>
      </c>
      <c r="C34" s="44">
        <v>400000</v>
      </c>
      <c r="D34" s="44">
        <v>400000</v>
      </c>
      <c r="E34" s="44">
        <v>400000</v>
      </c>
      <c r="F34" s="44"/>
      <c r="G34" s="44"/>
      <c r="H34" s="44">
        <f>SUM(E34/C34*100)</f>
        <v>100</v>
      </c>
      <c r="I34" s="45">
        <f>SUM(E34/D34*100)</f>
        <v>100</v>
      </c>
      <c r="J34" s="44"/>
      <c r="K34" s="44"/>
    </row>
    <row r="35" spans="1:11" s="1" customFormat="1" ht="11.25" x14ac:dyDescent="0.2">
      <c r="A35" s="59"/>
      <c r="B35" s="60"/>
      <c r="C35" s="61"/>
      <c r="D35" s="62"/>
      <c r="E35" s="62"/>
      <c r="F35" s="62"/>
      <c r="G35" s="62"/>
      <c r="H35" s="62"/>
      <c r="I35" s="63"/>
      <c r="J35" s="62"/>
      <c r="K35" s="64"/>
    </row>
    <row r="36" spans="1:11" s="1" customFormat="1" ht="11.25" x14ac:dyDescent="0.2">
      <c r="A36" s="32" t="s">
        <v>0</v>
      </c>
      <c r="B36" s="32"/>
      <c r="C36" s="34" t="s">
        <v>1</v>
      </c>
      <c r="D36" s="35" t="s">
        <v>2</v>
      </c>
      <c r="E36" s="35" t="s">
        <v>3</v>
      </c>
      <c r="F36" s="35" t="s">
        <v>4</v>
      </c>
      <c r="G36" s="36" t="s">
        <v>89</v>
      </c>
      <c r="H36" s="36" t="s">
        <v>90</v>
      </c>
      <c r="I36" s="36" t="s">
        <v>5</v>
      </c>
      <c r="J36" s="36" t="s">
        <v>6</v>
      </c>
      <c r="K36" s="37" t="s">
        <v>91</v>
      </c>
    </row>
    <row r="37" spans="1:11" s="1" customFormat="1" ht="11.25" x14ac:dyDescent="0.2">
      <c r="A37" s="33" t="s">
        <v>7</v>
      </c>
      <c r="B37" s="40" t="s">
        <v>95</v>
      </c>
      <c r="C37" s="31" t="s">
        <v>108</v>
      </c>
      <c r="D37" s="31" t="s">
        <v>120</v>
      </c>
      <c r="E37" s="31" t="s">
        <v>102</v>
      </c>
      <c r="F37" s="31" t="s">
        <v>109</v>
      </c>
      <c r="G37" s="31" t="s">
        <v>110</v>
      </c>
      <c r="H37" s="30"/>
      <c r="I37" s="30"/>
      <c r="J37" s="30" t="s">
        <v>8</v>
      </c>
      <c r="K37" s="30"/>
    </row>
    <row r="38" spans="1:11" x14ac:dyDescent="0.25">
      <c r="A38" s="46">
        <v>3</v>
      </c>
      <c r="B38" s="47" t="s">
        <v>40</v>
      </c>
      <c r="C38" s="42">
        <v>48232507</v>
      </c>
      <c r="D38" s="42">
        <v>50011455</v>
      </c>
      <c r="E38" s="42">
        <v>54272191</v>
      </c>
      <c r="F38" s="42">
        <v>54693391</v>
      </c>
      <c r="G38" s="42">
        <v>53833391</v>
      </c>
      <c r="H38" s="42">
        <v>112.522019641235</v>
      </c>
      <c r="I38" s="42">
        <f>SUM(E38/D38*100)</f>
        <v>108.51952017792723</v>
      </c>
      <c r="J38" s="42">
        <v>100.776088070592</v>
      </c>
      <c r="K38" s="42">
        <v>98.4275979523742</v>
      </c>
    </row>
    <row r="39" spans="1:11" s="1" customFormat="1" ht="11.25" x14ac:dyDescent="0.2">
      <c r="A39" s="10">
        <v>31</v>
      </c>
      <c r="B39" s="11" t="s">
        <v>41</v>
      </c>
      <c r="C39" s="9">
        <v>16376001</v>
      </c>
      <c r="D39" s="9">
        <v>17473261</v>
      </c>
      <c r="E39" s="9">
        <v>21396740</v>
      </c>
      <c r="F39" s="9">
        <v>21659940</v>
      </c>
      <c r="G39" s="9">
        <v>21659940</v>
      </c>
      <c r="H39" s="9">
        <v>130.65912734128401</v>
      </c>
      <c r="I39" s="43">
        <f>SUM(E39/D39*100)</f>
        <v>122.45418871726348</v>
      </c>
      <c r="J39" s="9">
        <v>101.230093930197</v>
      </c>
      <c r="K39" s="9">
        <v>100</v>
      </c>
    </row>
    <row r="40" spans="1:11" s="2" customFormat="1" ht="11.25" x14ac:dyDescent="0.2">
      <c r="A40" s="48">
        <v>311</v>
      </c>
      <c r="B40" s="49" t="s">
        <v>42</v>
      </c>
      <c r="C40" s="44">
        <v>14008499</v>
      </c>
      <c r="D40" s="44">
        <v>14734461</v>
      </c>
      <c r="E40" s="44">
        <v>18107830</v>
      </c>
      <c r="F40" s="44"/>
      <c r="G40" s="44"/>
      <c r="H40" s="44">
        <f t="shared" ref="H40:H42" si="7">SUM(E40/C40*100)</f>
        <v>129.26317087933546</v>
      </c>
      <c r="I40" s="45">
        <f t="shared" ref="I40:I64" si="8">SUM(E40/D40*100)</f>
        <v>122.89441737977384</v>
      </c>
      <c r="J40" s="44"/>
      <c r="K40" s="44"/>
    </row>
    <row r="41" spans="1:11" s="2" customFormat="1" ht="11.25" x14ac:dyDescent="0.2">
      <c r="A41" s="48">
        <v>312</v>
      </c>
      <c r="B41" s="49" t="s">
        <v>43</v>
      </c>
      <c r="C41" s="44">
        <v>112750</v>
      </c>
      <c r="D41" s="44">
        <v>196750</v>
      </c>
      <c r="E41" s="44">
        <v>238750</v>
      </c>
      <c r="F41" s="44"/>
      <c r="G41" s="44"/>
      <c r="H41" s="44">
        <f t="shared" si="7"/>
        <v>211.75166297117519</v>
      </c>
      <c r="I41" s="45">
        <f t="shared" si="8"/>
        <v>121.34688691232529</v>
      </c>
      <c r="J41" s="44"/>
      <c r="K41" s="44"/>
    </row>
    <row r="42" spans="1:11" s="2" customFormat="1" ht="11.25" x14ac:dyDescent="0.2">
      <c r="A42" s="48">
        <v>313</v>
      </c>
      <c r="B42" s="49" t="s">
        <v>44</v>
      </c>
      <c r="C42" s="44">
        <v>2254752</v>
      </c>
      <c r="D42" s="44">
        <v>2542050</v>
      </c>
      <c r="E42" s="44">
        <v>3050160</v>
      </c>
      <c r="F42" s="44"/>
      <c r="G42" s="44"/>
      <c r="H42" s="44">
        <f t="shared" si="7"/>
        <v>135.27696172350662</v>
      </c>
      <c r="I42" s="45">
        <f t="shared" si="8"/>
        <v>119.98819850120965</v>
      </c>
      <c r="J42" s="44"/>
      <c r="K42" s="44"/>
    </row>
    <row r="43" spans="1:11" s="1" customFormat="1" ht="11.25" x14ac:dyDescent="0.2">
      <c r="A43" s="10">
        <v>32</v>
      </c>
      <c r="B43" s="11" t="s">
        <v>45</v>
      </c>
      <c r="C43" s="9">
        <v>18877156</v>
      </c>
      <c r="D43" s="9">
        <v>20851904</v>
      </c>
      <c r="E43" s="9">
        <v>23978451</v>
      </c>
      <c r="F43" s="9">
        <v>24121451</v>
      </c>
      <c r="G43" s="9">
        <v>23241451</v>
      </c>
      <c r="H43" s="9">
        <v>127.02364169687399</v>
      </c>
      <c r="I43" s="43">
        <f t="shared" si="8"/>
        <v>114.99406001485524</v>
      </c>
      <c r="J43" s="9">
        <v>100.596368797968</v>
      </c>
      <c r="K43" s="9">
        <v>96.351794923116401</v>
      </c>
    </row>
    <row r="44" spans="1:11" s="2" customFormat="1" ht="11.25" x14ac:dyDescent="0.2">
      <c r="A44" s="48">
        <v>321</v>
      </c>
      <c r="B44" s="49" t="s">
        <v>46</v>
      </c>
      <c r="C44" s="44">
        <v>403700</v>
      </c>
      <c r="D44" s="44">
        <v>437453</v>
      </c>
      <c r="E44" s="44">
        <v>571130</v>
      </c>
      <c r="F44" s="44"/>
      <c r="G44" s="44"/>
      <c r="H44" s="44">
        <f t="shared" ref="H44:H48" si="9">SUM(E44/C44*100)</f>
        <v>141.47386673272231</v>
      </c>
      <c r="I44" s="45">
        <f t="shared" si="8"/>
        <v>130.55802566218543</v>
      </c>
      <c r="J44" s="44"/>
      <c r="K44" s="44"/>
    </row>
    <row r="45" spans="1:11" s="2" customFormat="1" ht="11.25" x14ac:dyDescent="0.2">
      <c r="A45" s="48">
        <v>322</v>
      </c>
      <c r="B45" s="49" t="s">
        <v>47</v>
      </c>
      <c r="C45" s="44">
        <v>3340493</v>
      </c>
      <c r="D45" s="44">
        <v>3348628.1</v>
      </c>
      <c r="E45" s="44">
        <v>6029043</v>
      </c>
      <c r="F45" s="44"/>
      <c r="G45" s="44"/>
      <c r="H45" s="44">
        <f t="shared" si="9"/>
        <v>180.48362921281381</v>
      </c>
      <c r="I45" s="45">
        <f t="shared" si="8"/>
        <v>180.04516536189848</v>
      </c>
      <c r="J45" s="44"/>
      <c r="K45" s="44"/>
    </row>
    <row r="46" spans="1:11" s="2" customFormat="1" ht="11.25" x14ac:dyDescent="0.2">
      <c r="A46" s="48">
        <v>323</v>
      </c>
      <c r="B46" s="49" t="s">
        <v>48</v>
      </c>
      <c r="C46" s="44">
        <v>12450666</v>
      </c>
      <c r="D46" s="44">
        <v>15531547</v>
      </c>
      <c r="E46" s="44">
        <v>15940690</v>
      </c>
      <c r="F46" s="44"/>
      <c r="G46" s="44"/>
      <c r="H46" s="44">
        <f t="shared" si="9"/>
        <v>128.03082180503435</v>
      </c>
      <c r="I46" s="45">
        <f t="shared" si="8"/>
        <v>102.63427075229532</v>
      </c>
      <c r="J46" s="44"/>
      <c r="K46" s="44"/>
    </row>
    <row r="47" spans="1:11" s="2" customFormat="1" ht="11.25" x14ac:dyDescent="0.2">
      <c r="A47" s="48">
        <v>324</v>
      </c>
      <c r="B47" s="49" t="s">
        <v>49</v>
      </c>
      <c r="C47" s="44">
        <v>139229</v>
      </c>
      <c r="D47" s="44">
        <v>64000</v>
      </c>
      <c r="E47" s="44">
        <v>86800</v>
      </c>
      <c r="F47" s="44"/>
      <c r="G47" s="44"/>
      <c r="H47" s="44">
        <f t="shared" si="9"/>
        <v>62.343333644571175</v>
      </c>
      <c r="I47" s="45">
        <f t="shared" si="8"/>
        <v>135.625</v>
      </c>
      <c r="J47" s="44"/>
      <c r="K47" s="44"/>
    </row>
    <row r="48" spans="1:11" s="2" customFormat="1" ht="11.25" x14ac:dyDescent="0.2">
      <c r="A48" s="48">
        <v>329</v>
      </c>
      <c r="B48" s="49" t="s">
        <v>50</v>
      </c>
      <c r="C48" s="44">
        <v>2543068</v>
      </c>
      <c r="D48" s="44">
        <v>1470275.9</v>
      </c>
      <c r="E48" s="44">
        <v>1350788</v>
      </c>
      <c r="F48" s="44"/>
      <c r="G48" s="44"/>
      <c r="H48" s="44">
        <f t="shared" si="9"/>
        <v>53.116471915025478</v>
      </c>
      <c r="I48" s="45">
        <f t="shared" si="8"/>
        <v>91.87309674327112</v>
      </c>
      <c r="J48" s="44"/>
      <c r="K48" s="44"/>
    </row>
    <row r="49" spans="1:11" s="1" customFormat="1" ht="11.25" x14ac:dyDescent="0.2">
      <c r="A49" s="10">
        <v>34</v>
      </c>
      <c r="B49" s="11" t="s">
        <v>51</v>
      </c>
      <c r="C49" s="9">
        <v>3316350</v>
      </c>
      <c r="D49" s="9">
        <v>1859250</v>
      </c>
      <c r="E49" s="9">
        <v>1824300</v>
      </c>
      <c r="F49" s="9">
        <v>1724300</v>
      </c>
      <c r="G49" s="9">
        <v>1724300</v>
      </c>
      <c r="H49" s="9">
        <v>55.009272242073401</v>
      </c>
      <c r="I49" s="43">
        <f t="shared" si="8"/>
        <v>98.120209762000812</v>
      </c>
      <c r="J49" s="9">
        <v>94.518445431124306</v>
      </c>
      <c r="K49" s="9">
        <v>100</v>
      </c>
    </row>
    <row r="50" spans="1:11" s="2" customFormat="1" ht="11.25" x14ac:dyDescent="0.2">
      <c r="A50" s="48">
        <v>342</v>
      </c>
      <c r="B50" s="49" t="s">
        <v>52</v>
      </c>
      <c r="C50" s="44">
        <v>1300000</v>
      </c>
      <c r="D50" s="44">
        <v>786000</v>
      </c>
      <c r="E50" s="44">
        <v>1015000</v>
      </c>
      <c r="F50" s="44"/>
      <c r="G50" s="44"/>
      <c r="H50" s="44">
        <f t="shared" ref="H50:H51" si="10">SUM(E50/C50*100)</f>
        <v>78.07692307692308</v>
      </c>
      <c r="I50" s="45">
        <f t="shared" si="8"/>
        <v>129.13486005089058</v>
      </c>
      <c r="J50" s="44"/>
      <c r="K50" s="44"/>
    </row>
    <row r="51" spans="1:11" s="2" customFormat="1" ht="11.25" x14ac:dyDescent="0.2">
      <c r="A51" s="48">
        <v>343</v>
      </c>
      <c r="B51" s="49" t="s">
        <v>53</v>
      </c>
      <c r="C51" s="44">
        <v>2016350</v>
      </c>
      <c r="D51" s="44">
        <v>1073250</v>
      </c>
      <c r="E51" s="44">
        <v>809300</v>
      </c>
      <c r="F51" s="44"/>
      <c r="G51" s="44"/>
      <c r="H51" s="44">
        <f t="shared" si="10"/>
        <v>40.136880997842638</v>
      </c>
      <c r="I51" s="45">
        <f t="shared" si="8"/>
        <v>75.406475658047995</v>
      </c>
      <c r="J51" s="44"/>
      <c r="K51" s="44"/>
    </row>
    <row r="52" spans="1:11" s="1" customFormat="1" ht="11.25" x14ac:dyDescent="0.2">
      <c r="A52" s="10">
        <v>35</v>
      </c>
      <c r="B52" s="11" t="s">
        <v>54</v>
      </c>
      <c r="C52" s="9">
        <v>20000</v>
      </c>
      <c r="D52" s="9">
        <v>20000</v>
      </c>
      <c r="E52" s="9">
        <v>20000</v>
      </c>
      <c r="F52" s="9">
        <v>20000</v>
      </c>
      <c r="G52" s="9">
        <v>20000</v>
      </c>
      <c r="H52" s="9">
        <v>100</v>
      </c>
      <c r="I52" s="43">
        <f t="shared" si="8"/>
        <v>100</v>
      </c>
      <c r="J52" s="9">
        <v>100</v>
      </c>
      <c r="K52" s="9">
        <v>100</v>
      </c>
    </row>
    <row r="53" spans="1:11" s="2" customFormat="1" ht="22.5" x14ac:dyDescent="0.2">
      <c r="A53" s="48">
        <v>352</v>
      </c>
      <c r="B53" s="49" t="s">
        <v>55</v>
      </c>
      <c r="C53" s="44">
        <v>20000</v>
      </c>
      <c r="D53" s="44">
        <v>20000</v>
      </c>
      <c r="E53" s="44">
        <v>20000</v>
      </c>
      <c r="F53" s="44"/>
      <c r="G53" s="44"/>
      <c r="H53" s="44">
        <f t="shared" ref="H53" si="11">SUM(E53/C53*100)</f>
        <v>100</v>
      </c>
      <c r="I53" s="45">
        <f t="shared" si="8"/>
        <v>100</v>
      </c>
      <c r="J53" s="44"/>
      <c r="K53" s="44"/>
    </row>
    <row r="54" spans="1:11" s="1" customFormat="1" ht="11.25" x14ac:dyDescent="0.2">
      <c r="A54" s="10">
        <v>36</v>
      </c>
      <c r="B54" s="11" t="s">
        <v>56</v>
      </c>
      <c r="C54" s="9">
        <v>111000</v>
      </c>
      <c r="D54" s="9">
        <v>110000</v>
      </c>
      <c r="E54" s="9">
        <v>110000</v>
      </c>
      <c r="F54" s="9">
        <v>110000</v>
      </c>
      <c r="G54" s="9">
        <v>110000</v>
      </c>
      <c r="H54" s="9">
        <v>99.099099099099107</v>
      </c>
      <c r="I54" s="50">
        <f t="shared" si="8"/>
        <v>100</v>
      </c>
      <c r="J54" s="9">
        <v>100</v>
      </c>
      <c r="K54" s="9">
        <v>100</v>
      </c>
    </row>
    <row r="55" spans="1:11" s="2" customFormat="1" ht="11.25" x14ac:dyDescent="0.2">
      <c r="A55" s="48">
        <v>363</v>
      </c>
      <c r="B55" s="49" t="s">
        <v>57</v>
      </c>
      <c r="C55" s="44">
        <v>35000</v>
      </c>
      <c r="D55" s="44">
        <v>35000</v>
      </c>
      <c r="E55" s="44">
        <v>35000</v>
      </c>
      <c r="F55" s="44"/>
      <c r="G55" s="44"/>
      <c r="H55" s="44">
        <f t="shared" ref="H55:H56" si="12">SUM(E55/C55*100)</f>
        <v>100</v>
      </c>
      <c r="I55" s="45">
        <f t="shared" si="8"/>
        <v>100</v>
      </c>
      <c r="J55" s="44"/>
      <c r="K55" s="44"/>
    </row>
    <row r="56" spans="1:11" s="2" customFormat="1" ht="11.25" x14ac:dyDescent="0.2">
      <c r="A56" s="48">
        <v>366</v>
      </c>
      <c r="B56" s="49" t="s">
        <v>58</v>
      </c>
      <c r="C56" s="44">
        <v>76000</v>
      </c>
      <c r="D56" s="44">
        <v>75000</v>
      </c>
      <c r="E56" s="44">
        <v>75000</v>
      </c>
      <c r="F56" s="44"/>
      <c r="G56" s="44"/>
      <c r="H56" s="44">
        <f t="shared" si="12"/>
        <v>98.68421052631578</v>
      </c>
      <c r="I56" s="45">
        <f t="shared" si="8"/>
        <v>100</v>
      </c>
      <c r="J56" s="44"/>
      <c r="K56" s="44"/>
    </row>
    <row r="57" spans="1:11" s="1" customFormat="1" ht="22.5" x14ac:dyDescent="0.2">
      <c r="A57" s="10">
        <v>37</v>
      </c>
      <c r="B57" s="11" t="s">
        <v>59</v>
      </c>
      <c r="C57" s="9">
        <v>1492300</v>
      </c>
      <c r="D57" s="9">
        <v>1511850</v>
      </c>
      <c r="E57" s="9">
        <v>1683000</v>
      </c>
      <c r="F57" s="9">
        <v>1793000</v>
      </c>
      <c r="G57" s="9">
        <v>1793000</v>
      </c>
      <c r="H57" s="9">
        <v>112.778931850164</v>
      </c>
      <c r="I57" s="43">
        <f t="shared" si="8"/>
        <v>111.32056751661872</v>
      </c>
      <c r="J57" s="9">
        <v>106.53594771241799</v>
      </c>
      <c r="K57" s="9">
        <v>100</v>
      </c>
    </row>
    <row r="58" spans="1:11" s="2" customFormat="1" ht="11.25" x14ac:dyDescent="0.2">
      <c r="A58" s="48">
        <v>372</v>
      </c>
      <c r="B58" s="49" t="s">
        <v>60</v>
      </c>
      <c r="C58" s="44">
        <v>1492300</v>
      </c>
      <c r="D58" s="44">
        <v>1511850</v>
      </c>
      <c r="E58" s="44">
        <v>1683000</v>
      </c>
      <c r="F58" s="44"/>
      <c r="G58" s="44"/>
      <c r="H58" s="44">
        <f t="shared" ref="H58" si="13">SUM(E58/C58*100)</f>
        <v>112.77893185016417</v>
      </c>
      <c r="I58" s="45">
        <f t="shared" si="8"/>
        <v>111.32056751661872</v>
      </c>
      <c r="J58" s="44">
        <v>0</v>
      </c>
      <c r="K58" s="44">
        <v>0</v>
      </c>
    </row>
    <row r="59" spans="1:11" s="1" customFormat="1" ht="11.25" x14ac:dyDescent="0.2">
      <c r="A59" s="10">
        <v>38</v>
      </c>
      <c r="B59" s="11" t="s">
        <v>61</v>
      </c>
      <c r="C59" s="9">
        <v>8039700</v>
      </c>
      <c r="D59" s="9">
        <v>8185190</v>
      </c>
      <c r="E59" s="9">
        <v>5259700</v>
      </c>
      <c r="F59" s="9">
        <v>5264700</v>
      </c>
      <c r="G59" s="9">
        <v>5284700</v>
      </c>
      <c r="H59" s="9">
        <v>65.421595333159203</v>
      </c>
      <c r="I59" s="43">
        <f t="shared" si="8"/>
        <v>64.25874048128388</v>
      </c>
      <c r="J59" s="9">
        <v>100.095062456034</v>
      </c>
      <c r="K59" s="9">
        <v>100.37988869261299</v>
      </c>
    </row>
    <row r="60" spans="1:11" s="2" customFormat="1" ht="11.25" x14ac:dyDescent="0.2">
      <c r="A60" s="48">
        <v>381</v>
      </c>
      <c r="B60" s="49" t="s">
        <v>62</v>
      </c>
      <c r="C60" s="44">
        <v>7337500</v>
      </c>
      <c r="D60" s="44">
        <v>7585490</v>
      </c>
      <c r="E60" s="44">
        <v>4937500</v>
      </c>
      <c r="F60" s="44"/>
      <c r="G60" s="44"/>
      <c r="H60" s="44">
        <f t="shared" ref="H60:H63" si="14">SUM(E60/C60*100)</f>
        <v>67.291311754684841</v>
      </c>
      <c r="I60" s="45">
        <f t="shared" si="8"/>
        <v>65.091378407986838</v>
      </c>
      <c r="J60" s="44"/>
      <c r="K60" s="44"/>
    </row>
    <row r="61" spans="1:11" s="2" customFormat="1" ht="11.25" x14ac:dyDescent="0.2">
      <c r="A61" s="48">
        <v>382</v>
      </c>
      <c r="B61" s="49" t="s">
        <v>63</v>
      </c>
      <c r="C61" s="44">
        <v>500000</v>
      </c>
      <c r="D61" s="44">
        <v>292500</v>
      </c>
      <c r="E61" s="44">
        <v>100000</v>
      </c>
      <c r="F61" s="44"/>
      <c r="G61" s="44"/>
      <c r="H61" s="44">
        <f t="shared" si="14"/>
        <v>20</v>
      </c>
      <c r="I61" s="45">
        <f t="shared" si="8"/>
        <v>34.188034188034187</v>
      </c>
      <c r="J61" s="44"/>
      <c r="K61" s="44"/>
    </row>
    <row r="62" spans="1:11" s="2" customFormat="1" ht="11.25" x14ac:dyDescent="0.2">
      <c r="A62" s="48">
        <v>383</v>
      </c>
      <c r="B62" s="49" t="s">
        <v>64</v>
      </c>
      <c r="C62" s="44">
        <v>2200</v>
      </c>
      <c r="D62" s="44">
        <v>2200</v>
      </c>
      <c r="E62" s="44">
        <v>2200</v>
      </c>
      <c r="F62" s="44"/>
      <c r="G62" s="44"/>
      <c r="H62" s="44">
        <f t="shared" si="14"/>
        <v>100</v>
      </c>
      <c r="I62" s="45">
        <f t="shared" si="8"/>
        <v>100</v>
      </c>
      <c r="J62" s="44"/>
      <c r="K62" s="44"/>
    </row>
    <row r="63" spans="1:11" s="2" customFormat="1" ht="11.25" x14ac:dyDescent="0.2">
      <c r="A63" s="48">
        <v>385</v>
      </c>
      <c r="B63" s="49" t="s">
        <v>65</v>
      </c>
      <c r="C63" s="44">
        <v>200000</v>
      </c>
      <c r="D63" s="44">
        <v>100000</v>
      </c>
      <c r="E63" s="44">
        <v>200000</v>
      </c>
      <c r="F63" s="44"/>
      <c r="G63" s="44"/>
      <c r="H63" s="44">
        <f t="shared" si="14"/>
        <v>100</v>
      </c>
      <c r="I63" s="45">
        <f t="shared" si="8"/>
        <v>200</v>
      </c>
      <c r="J63" s="44"/>
      <c r="K63" s="44"/>
    </row>
    <row r="64" spans="1:11" s="2" customFormat="1" ht="11.25" x14ac:dyDescent="0.2">
      <c r="A64" s="48">
        <v>386</v>
      </c>
      <c r="B64" s="49" t="s">
        <v>66</v>
      </c>
      <c r="C64" s="44">
        <v>0</v>
      </c>
      <c r="D64" s="44">
        <v>205000</v>
      </c>
      <c r="E64" s="44">
        <v>20000</v>
      </c>
      <c r="F64" s="44"/>
      <c r="G64" s="44"/>
      <c r="H64" s="44"/>
      <c r="I64" s="45">
        <f t="shared" si="8"/>
        <v>9.7560975609756095</v>
      </c>
      <c r="J64" s="44"/>
      <c r="K64" s="44"/>
    </row>
    <row r="65" spans="1:11" x14ac:dyDescent="0.25">
      <c r="A65" s="46">
        <v>4</v>
      </c>
      <c r="B65" s="47" t="s">
        <v>67</v>
      </c>
      <c r="C65" s="42">
        <v>28741899</v>
      </c>
      <c r="D65" s="42">
        <v>18224065</v>
      </c>
      <c r="E65" s="42">
        <v>34810485</v>
      </c>
      <c r="F65" s="42">
        <v>27552985</v>
      </c>
      <c r="G65" s="42">
        <v>15777985</v>
      </c>
      <c r="H65" s="42">
        <v>121.114074612815</v>
      </c>
      <c r="I65" s="42">
        <f>SUM(E65/D65*100)</f>
        <v>191.01383253406965</v>
      </c>
      <c r="J65" s="42">
        <v>79.151396482984893</v>
      </c>
      <c r="K65" s="42">
        <v>57.264158493172303</v>
      </c>
    </row>
    <row r="66" spans="1:11" s="2" customFormat="1" ht="11.25" x14ac:dyDescent="0.2">
      <c r="A66" s="48">
        <v>411</v>
      </c>
      <c r="B66" s="49" t="s">
        <v>68</v>
      </c>
      <c r="C66" s="44">
        <v>4000000</v>
      </c>
      <c r="D66" s="44">
        <v>3000000</v>
      </c>
      <c r="E66" s="44">
        <v>3300000</v>
      </c>
      <c r="F66" s="44">
        <v>0</v>
      </c>
      <c r="G66" s="44">
        <v>0</v>
      </c>
      <c r="H66" s="44">
        <f t="shared" ref="H66" si="15">SUM(E66/C66*100)</f>
        <v>82.5</v>
      </c>
      <c r="I66" s="45">
        <f t="shared" ref="I66:I73" si="16">SUM(E66/D66*100)</f>
        <v>110.00000000000001</v>
      </c>
      <c r="J66" s="44">
        <v>0</v>
      </c>
      <c r="K66" s="44">
        <v>0</v>
      </c>
    </row>
    <row r="67" spans="1:11" s="2" customFormat="1" ht="11.25" x14ac:dyDescent="0.2">
      <c r="A67" s="48">
        <v>412</v>
      </c>
      <c r="B67" s="49" t="s">
        <v>69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/>
      <c r="J67" s="44">
        <v>0</v>
      </c>
      <c r="K67" s="44">
        <v>0</v>
      </c>
    </row>
    <row r="68" spans="1:11" s="1" customFormat="1" ht="11.25" x14ac:dyDescent="0.2">
      <c r="A68" s="10">
        <v>42</v>
      </c>
      <c r="B68" s="11" t="s">
        <v>70</v>
      </c>
      <c r="C68" s="9">
        <v>20999100</v>
      </c>
      <c r="D68" s="9">
        <v>13887880</v>
      </c>
      <c r="E68" s="9">
        <v>20036300</v>
      </c>
      <c r="F68" s="9">
        <v>19378800</v>
      </c>
      <c r="G68" s="9">
        <v>11903800</v>
      </c>
      <c r="H68" s="9">
        <v>95.415041597020803</v>
      </c>
      <c r="I68" s="43">
        <f t="shared" si="16"/>
        <v>144.27183990645079</v>
      </c>
      <c r="J68" s="9">
        <v>96.718456002355694</v>
      </c>
      <c r="K68" s="9">
        <v>61.426920139533898</v>
      </c>
    </row>
    <row r="69" spans="1:11" s="2" customFormat="1" ht="11.25" x14ac:dyDescent="0.2">
      <c r="A69" s="48">
        <v>421</v>
      </c>
      <c r="B69" s="49" t="s">
        <v>71</v>
      </c>
      <c r="C69" s="44">
        <v>20140000</v>
      </c>
      <c r="D69" s="44">
        <v>12055000</v>
      </c>
      <c r="E69" s="44">
        <v>18230000</v>
      </c>
      <c r="F69" s="44"/>
      <c r="G69" s="44"/>
      <c r="H69" s="44">
        <f t="shared" ref="H69:H73" si="17">SUM(E69/C69*100)</f>
        <v>90.51638530287984</v>
      </c>
      <c r="I69" s="45">
        <f t="shared" si="16"/>
        <v>151.22355868934051</v>
      </c>
      <c r="J69" s="44"/>
      <c r="K69" s="44"/>
    </row>
    <row r="70" spans="1:11" s="2" customFormat="1" ht="11.25" x14ac:dyDescent="0.2">
      <c r="A70" s="48">
        <v>422</v>
      </c>
      <c r="B70" s="49" t="s">
        <v>72</v>
      </c>
      <c r="C70" s="44">
        <v>447300</v>
      </c>
      <c r="D70" s="44">
        <v>1614180</v>
      </c>
      <c r="E70" s="44">
        <v>1064000</v>
      </c>
      <c r="F70" s="44"/>
      <c r="G70" s="44"/>
      <c r="H70" s="44">
        <f t="shared" si="17"/>
        <v>237.87167449139281</v>
      </c>
      <c r="I70" s="45">
        <f t="shared" si="16"/>
        <v>65.91582103606784</v>
      </c>
      <c r="J70" s="44"/>
      <c r="K70" s="44"/>
    </row>
    <row r="71" spans="1:11" s="2" customFormat="1" ht="11.25" x14ac:dyDescent="0.2">
      <c r="A71" s="48">
        <v>423</v>
      </c>
      <c r="B71" s="49" t="s">
        <v>73</v>
      </c>
      <c r="C71" s="44">
        <v>0</v>
      </c>
      <c r="D71" s="44">
        <v>0</v>
      </c>
      <c r="E71" s="44">
        <v>120000</v>
      </c>
      <c r="F71" s="44"/>
      <c r="G71" s="44"/>
      <c r="H71" s="44"/>
      <c r="I71" s="45"/>
      <c r="J71" s="44"/>
      <c r="K71" s="44"/>
    </row>
    <row r="72" spans="1:11" s="2" customFormat="1" ht="11.25" x14ac:dyDescent="0.2">
      <c r="A72" s="48">
        <v>424</v>
      </c>
      <c r="B72" s="49" t="s">
        <v>74</v>
      </c>
      <c r="C72" s="44">
        <v>50000</v>
      </c>
      <c r="D72" s="44">
        <v>124400</v>
      </c>
      <c r="E72" s="44">
        <v>174000</v>
      </c>
      <c r="F72" s="44"/>
      <c r="G72" s="44"/>
      <c r="H72" s="44">
        <f t="shared" si="17"/>
        <v>348</v>
      </c>
      <c r="I72" s="45">
        <f t="shared" si="16"/>
        <v>139.87138263665594</v>
      </c>
      <c r="J72" s="44"/>
      <c r="K72" s="44"/>
    </row>
    <row r="73" spans="1:11" s="2" customFormat="1" ht="11.25" x14ac:dyDescent="0.2">
      <c r="A73" s="48">
        <v>426</v>
      </c>
      <c r="B73" s="49" t="s">
        <v>75</v>
      </c>
      <c r="C73" s="44">
        <v>361800</v>
      </c>
      <c r="D73" s="44">
        <v>94300</v>
      </c>
      <c r="E73" s="44">
        <v>448300</v>
      </c>
      <c r="F73" s="44"/>
      <c r="G73" s="44"/>
      <c r="H73" s="44">
        <f t="shared" si="17"/>
        <v>123.90823659480377</v>
      </c>
      <c r="I73" s="45">
        <f t="shared" si="16"/>
        <v>475.39766702014845</v>
      </c>
      <c r="J73" s="44"/>
      <c r="K73" s="44"/>
    </row>
    <row r="74" spans="1:11" s="2" customFormat="1" ht="11.25" x14ac:dyDescent="0.2">
      <c r="A74" s="10">
        <v>45</v>
      </c>
      <c r="B74" s="11" t="s">
        <v>76</v>
      </c>
      <c r="C74" s="9">
        <v>3742799</v>
      </c>
      <c r="D74" s="9">
        <v>1336185</v>
      </c>
      <c r="E74" s="9">
        <v>11474185</v>
      </c>
      <c r="F74" s="9">
        <v>4174185</v>
      </c>
      <c r="G74" s="9">
        <v>874185</v>
      </c>
      <c r="H74" s="9">
        <v>306.56695697524799</v>
      </c>
      <c r="I74" s="43">
        <f>SUM(E74/D74*100)</f>
        <v>858.72727204690966</v>
      </c>
      <c r="J74" s="9">
        <v>36.378923644685898</v>
      </c>
      <c r="K74" s="9">
        <v>20.942651080390501</v>
      </c>
    </row>
    <row r="75" spans="1:11" s="2" customFormat="1" ht="11.25" x14ac:dyDescent="0.2">
      <c r="A75" s="48">
        <v>451</v>
      </c>
      <c r="B75" s="49" t="s">
        <v>77</v>
      </c>
      <c r="C75" s="44">
        <v>3742799</v>
      </c>
      <c r="D75" s="44">
        <v>1336185</v>
      </c>
      <c r="E75" s="44">
        <v>11474185</v>
      </c>
      <c r="F75" s="44">
        <v>0</v>
      </c>
      <c r="G75" s="44">
        <v>0</v>
      </c>
      <c r="H75" s="44">
        <f>SUM(E75/C75*100)</f>
        <v>306.56695697524765</v>
      </c>
      <c r="I75" s="45">
        <f>SUM(E75/D75*100)</f>
        <v>858.72727204690966</v>
      </c>
      <c r="J75" s="44"/>
      <c r="K75" s="44"/>
    </row>
    <row r="76" spans="1:11" s="1" customFormat="1" ht="11.25" x14ac:dyDescent="0.2"/>
    <row r="77" spans="1:11" s="2" customFormat="1" ht="11.25" x14ac:dyDescent="0.2"/>
    <row r="78" spans="1:11" s="2" customFormat="1" ht="11.25" x14ac:dyDescent="0.2">
      <c r="A78" s="32" t="s">
        <v>0</v>
      </c>
      <c r="B78" s="32"/>
      <c r="C78" s="34" t="s">
        <v>1</v>
      </c>
      <c r="D78" s="35" t="s">
        <v>2</v>
      </c>
      <c r="E78" s="35" t="s">
        <v>3</v>
      </c>
      <c r="F78" s="35" t="s">
        <v>4</v>
      </c>
      <c r="G78" s="36" t="s">
        <v>89</v>
      </c>
      <c r="H78" s="36" t="s">
        <v>90</v>
      </c>
      <c r="I78" s="36" t="s">
        <v>5</v>
      </c>
      <c r="J78" s="36" t="s">
        <v>6</v>
      </c>
      <c r="K78" s="37" t="s">
        <v>91</v>
      </c>
    </row>
    <row r="79" spans="1:11" x14ac:dyDescent="0.25">
      <c r="A79" s="33" t="s">
        <v>7</v>
      </c>
      <c r="B79" s="40" t="s">
        <v>95</v>
      </c>
      <c r="C79" s="31" t="s">
        <v>108</v>
      </c>
      <c r="D79" s="31" t="s">
        <v>120</v>
      </c>
      <c r="E79" s="31" t="s">
        <v>102</v>
      </c>
      <c r="F79" s="31" t="s">
        <v>109</v>
      </c>
      <c r="G79" s="31" t="s">
        <v>110</v>
      </c>
      <c r="H79" s="30"/>
      <c r="I79" s="30"/>
      <c r="J79" s="30" t="s">
        <v>8</v>
      </c>
      <c r="K79" s="30"/>
    </row>
    <row r="80" spans="1:11" x14ac:dyDescent="0.25">
      <c r="A80" s="38" t="s">
        <v>78</v>
      </c>
      <c r="B80" s="41"/>
      <c r="C80" s="41"/>
      <c r="D80" s="41"/>
      <c r="E80" s="41"/>
      <c r="F80" s="41"/>
      <c r="G80" s="41"/>
      <c r="H80" s="57"/>
      <c r="I80" s="57"/>
      <c r="J80" s="57"/>
      <c r="K80" s="58"/>
    </row>
    <row r="81" spans="1:11" x14ac:dyDescent="0.25">
      <c r="A81" s="46">
        <v>8</v>
      </c>
      <c r="B81" s="47" t="s">
        <v>79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/>
      <c r="J81" s="42">
        <v>0</v>
      </c>
      <c r="K81" s="42">
        <v>0</v>
      </c>
    </row>
    <row r="82" spans="1:11" s="1" customFormat="1" ht="11.25" x14ac:dyDescent="0.2">
      <c r="A82" s="10">
        <v>84</v>
      </c>
      <c r="B82" s="11" t="s">
        <v>80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9">
        <v>0</v>
      </c>
      <c r="I82" s="43"/>
      <c r="J82" s="9">
        <v>0</v>
      </c>
      <c r="K82" s="9">
        <v>0</v>
      </c>
    </row>
    <row r="83" spans="1:11" ht="19.5" customHeight="1" x14ac:dyDescent="0.25">
      <c r="A83" s="46">
        <v>5</v>
      </c>
      <c r="B83" s="47" t="s">
        <v>81</v>
      </c>
      <c r="C83" s="42">
        <v>7052000</v>
      </c>
      <c r="D83" s="42">
        <v>7105000</v>
      </c>
      <c r="E83" s="42">
        <v>7105000</v>
      </c>
      <c r="F83" s="42">
        <v>7105000</v>
      </c>
      <c r="G83" s="42">
        <v>7105000</v>
      </c>
      <c r="H83" s="42">
        <v>100.75155984118</v>
      </c>
      <c r="I83" s="42">
        <f>SUM(E83/D83*100)</f>
        <v>100</v>
      </c>
      <c r="J83" s="42">
        <v>100</v>
      </c>
      <c r="K83" s="42">
        <v>100</v>
      </c>
    </row>
    <row r="84" spans="1:11" s="1" customFormat="1" ht="11.25" x14ac:dyDescent="0.2">
      <c r="A84" s="10">
        <v>54</v>
      </c>
      <c r="B84" s="11" t="s">
        <v>82</v>
      </c>
      <c r="C84" s="9">
        <v>7052000</v>
      </c>
      <c r="D84" s="9">
        <v>7105000</v>
      </c>
      <c r="E84" s="9">
        <v>7105000</v>
      </c>
      <c r="F84" s="9">
        <v>7105000</v>
      </c>
      <c r="G84" s="9">
        <v>7105000</v>
      </c>
      <c r="H84" s="9">
        <v>100.75155984118</v>
      </c>
      <c r="I84" s="43">
        <f>SUM(E84/D84*100)</f>
        <v>100</v>
      </c>
      <c r="J84" s="9">
        <v>100</v>
      </c>
      <c r="K84" s="9">
        <v>100</v>
      </c>
    </row>
    <row r="85" spans="1:11" s="2" customFormat="1" ht="22.5" x14ac:dyDescent="0.2">
      <c r="A85" s="48">
        <v>542</v>
      </c>
      <c r="B85" s="49" t="s">
        <v>83</v>
      </c>
      <c r="C85" s="44">
        <v>4432000</v>
      </c>
      <c r="D85" s="44">
        <v>4432000</v>
      </c>
      <c r="E85" s="44">
        <v>4432000</v>
      </c>
      <c r="F85" s="44"/>
      <c r="G85" s="44"/>
      <c r="H85" s="44">
        <f t="shared" ref="H85:H86" si="18">SUM(E85/C85*100)</f>
        <v>100</v>
      </c>
      <c r="I85" s="45">
        <f t="shared" ref="I85:I86" si="19">SUM(E85/D85*100)</f>
        <v>100</v>
      </c>
      <c r="J85" s="44"/>
      <c r="K85" s="44"/>
    </row>
    <row r="86" spans="1:11" s="2" customFormat="1" ht="22.5" x14ac:dyDescent="0.2">
      <c r="A86" s="48">
        <v>544</v>
      </c>
      <c r="B86" s="49" t="s">
        <v>84</v>
      </c>
      <c r="C86" s="44">
        <v>2620000</v>
      </c>
      <c r="D86" s="44">
        <v>2673000</v>
      </c>
      <c r="E86" s="44">
        <v>2673000</v>
      </c>
      <c r="F86" s="44"/>
      <c r="G86" s="44"/>
      <c r="H86" s="44">
        <f t="shared" si="18"/>
        <v>102.02290076335878</v>
      </c>
      <c r="I86" s="45">
        <f t="shared" si="19"/>
        <v>100</v>
      </c>
      <c r="J86" s="44"/>
      <c r="K86" s="44"/>
    </row>
    <row r="87" spans="1:11" x14ac:dyDescent="0.25">
      <c r="H87" s="7"/>
      <c r="I87" s="7"/>
      <c r="J87" s="7"/>
      <c r="K87" s="7"/>
    </row>
    <row r="88" spans="1:11" ht="5.25" customHeight="1" x14ac:dyDescent="0.25">
      <c r="H88" s="7"/>
      <c r="I88" s="7"/>
      <c r="J88" s="7"/>
      <c r="K88" s="7"/>
    </row>
    <row r="89" spans="1:11" x14ac:dyDescent="0.25">
      <c r="A89" s="38" t="s">
        <v>85</v>
      </c>
      <c r="B89" s="41"/>
      <c r="C89" s="41"/>
      <c r="D89" s="41"/>
      <c r="E89" s="41"/>
      <c r="F89" s="41"/>
      <c r="G89" s="41"/>
      <c r="H89" s="57"/>
      <c r="I89" s="57"/>
      <c r="J89" s="57"/>
      <c r="K89" s="58"/>
    </row>
    <row r="90" spans="1:11" x14ac:dyDescent="0.25">
      <c r="A90" s="46">
        <v>9</v>
      </c>
      <c r="B90" s="47" t="s">
        <v>86</v>
      </c>
      <c r="C90" s="42">
        <v>0</v>
      </c>
      <c r="D90" s="42">
        <v>2941847.74</v>
      </c>
      <c r="E90" s="42">
        <v>100000</v>
      </c>
      <c r="F90" s="42">
        <v>100000</v>
      </c>
      <c r="G90" s="42">
        <v>100000</v>
      </c>
      <c r="H90" s="42"/>
      <c r="I90" s="42">
        <f>SUM(E90/D90*100)</f>
        <v>3.3992241896244431</v>
      </c>
      <c r="J90" s="42">
        <v>100</v>
      </c>
      <c r="K90" s="42">
        <v>100</v>
      </c>
    </row>
    <row r="91" spans="1:11" s="1" customFormat="1" ht="11.25" x14ac:dyDescent="0.2">
      <c r="A91" s="10">
        <v>92</v>
      </c>
      <c r="B91" s="11" t="s">
        <v>87</v>
      </c>
      <c r="C91" s="9">
        <v>0</v>
      </c>
      <c r="D91" s="9">
        <v>2941847.74</v>
      </c>
      <c r="E91" s="9">
        <v>100000</v>
      </c>
      <c r="F91" s="9">
        <v>100000</v>
      </c>
      <c r="G91" s="9">
        <v>100000</v>
      </c>
      <c r="H91" s="43"/>
      <c r="I91" s="43">
        <f>SUM(E91/D91*100)</f>
        <v>3.3992241896244431</v>
      </c>
      <c r="J91" s="9">
        <v>100</v>
      </c>
      <c r="K91" s="9">
        <v>100</v>
      </c>
    </row>
    <row r="92" spans="1:11" s="2" customFormat="1" ht="11.25" x14ac:dyDescent="0.2">
      <c r="A92" s="48">
        <v>922</v>
      </c>
      <c r="B92" s="49" t="s">
        <v>88</v>
      </c>
      <c r="C92" s="44">
        <v>0</v>
      </c>
      <c r="D92" s="44">
        <v>2941847.74</v>
      </c>
      <c r="E92" s="44">
        <v>100000</v>
      </c>
      <c r="F92" s="44">
        <v>100000</v>
      </c>
      <c r="G92" s="44">
        <v>100000</v>
      </c>
      <c r="H92" s="45"/>
      <c r="I92" s="45">
        <f t="shared" ref="I92" si="20">SUM(E92/D92*100)</f>
        <v>3.3992241896244431</v>
      </c>
      <c r="J92" s="44"/>
      <c r="K92" s="44"/>
    </row>
    <row r="93" spans="1:11" x14ac:dyDescent="0.25">
      <c r="A93" s="51"/>
      <c r="B93" s="51"/>
      <c r="C93" s="51"/>
      <c r="D93" s="51"/>
      <c r="E93" s="51"/>
      <c r="F93" s="51"/>
      <c r="G93" s="51"/>
      <c r="H93" s="52"/>
    </row>
    <row r="94" spans="1:11" x14ac:dyDescent="0.25">
      <c r="A94" s="27"/>
      <c r="B94" s="53"/>
      <c r="C94" s="53" t="s">
        <v>111</v>
      </c>
      <c r="D94" s="27"/>
      <c r="E94" s="54"/>
      <c r="F94" s="54"/>
      <c r="G94" s="55"/>
      <c r="H94" s="55"/>
    </row>
    <row r="95" spans="1:11" x14ac:dyDescent="0.25">
      <c r="A95" s="27" t="s">
        <v>116</v>
      </c>
      <c r="B95" s="27"/>
      <c r="C95" s="56"/>
      <c r="D95" s="27"/>
      <c r="E95" s="54"/>
      <c r="F95" s="54"/>
      <c r="G95" s="55"/>
      <c r="H95" s="55"/>
    </row>
    <row r="96" spans="1:11" x14ac:dyDescent="0.25">
      <c r="A96" s="27" t="s">
        <v>112</v>
      </c>
      <c r="B96" s="27"/>
      <c r="C96" s="56"/>
      <c r="D96" s="27"/>
      <c r="E96" s="54"/>
      <c r="F96" s="54"/>
      <c r="G96" s="55"/>
      <c r="H96" s="55"/>
    </row>
    <row r="97" spans="1:8" x14ac:dyDescent="0.25">
      <c r="A97" s="27" t="s">
        <v>117</v>
      </c>
      <c r="B97" s="27"/>
      <c r="C97" s="56"/>
      <c r="D97" s="27"/>
      <c r="E97" s="54"/>
      <c r="F97" s="54"/>
      <c r="G97" s="55"/>
      <c r="H97" s="55"/>
    </row>
    <row r="98" spans="1:8" x14ac:dyDescent="0.25">
      <c r="A98" s="27" t="s">
        <v>118</v>
      </c>
      <c r="B98" s="27"/>
      <c r="C98" s="56"/>
      <c r="D98" s="27"/>
      <c r="E98" s="54"/>
      <c r="F98" s="54"/>
      <c r="G98" s="55"/>
      <c r="H98" s="55"/>
    </row>
    <row r="99" spans="1:8" x14ac:dyDescent="0.25">
      <c r="A99" s="27"/>
      <c r="B99" s="53"/>
      <c r="C99" s="53" t="s">
        <v>113</v>
      </c>
      <c r="D99" s="27"/>
      <c r="E99" s="53"/>
      <c r="F99" s="27"/>
      <c r="G99" s="55"/>
      <c r="H99" s="55"/>
    </row>
    <row r="100" spans="1:8" x14ac:dyDescent="0.25">
      <c r="A100" s="27" t="s">
        <v>114</v>
      </c>
      <c r="B100" s="27"/>
      <c r="C100" s="56"/>
      <c r="D100" s="27"/>
      <c r="E100" s="56"/>
      <c r="F100" s="27"/>
      <c r="G100" s="55"/>
      <c r="H100" s="55"/>
    </row>
    <row r="101" spans="1:8" x14ac:dyDescent="0.25">
      <c r="A101" s="27" t="s">
        <v>115</v>
      </c>
      <c r="B101" s="27"/>
      <c r="C101" s="56"/>
      <c r="D101" s="27"/>
      <c r="E101" s="56"/>
      <c r="F101" s="27"/>
      <c r="G101" s="55"/>
      <c r="H101" s="55"/>
    </row>
    <row r="102" spans="1:8" x14ac:dyDescent="0.25">
      <c r="A102" s="54"/>
      <c r="B102" s="54"/>
      <c r="C102" s="54"/>
      <c r="D102" s="54"/>
      <c r="E102" s="54"/>
      <c r="F102" s="54"/>
      <c r="G102" s="55"/>
      <c r="H102" s="55"/>
    </row>
  </sheetData>
  <pageMargins left="0.70866141732283472" right="0.70866141732283472" top="0.74803149606299213" bottom="0.74803149606299213" header="0.51181102362204722" footer="0.51181102362204722"/>
  <pageSetup paperSize="9" firstPageNumber="0" orientation="landscape" r:id="rId1"/>
  <headerFooter>
    <oddFooter>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OPĆI</vt:lpstr>
      <vt:lpstr>OPĆI 1.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Dunja Buljan</dc:creator>
  <cp:lastModifiedBy>Lara Rakušić Ivanković</cp:lastModifiedBy>
  <cp:revision>0</cp:revision>
  <cp:lastPrinted>2015-12-03T07:55:21Z</cp:lastPrinted>
  <dcterms:created xsi:type="dcterms:W3CDTF">2015-11-19T09:16:42Z</dcterms:created>
  <dcterms:modified xsi:type="dcterms:W3CDTF">2015-12-08T09:18:43Z</dcterms:modified>
</cp:coreProperties>
</file>