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5315" windowHeight="11820" firstSheet="9" activeTab="10"/>
  </bookViews>
  <sheets>
    <sheet name="1. OPĆI 1." sheetId="10" r:id="rId1"/>
    <sheet name="OPĆI" sheetId="6" r:id="rId2"/>
    <sheet name="POSEBNI" sheetId="7" r:id="rId3"/>
    <sheet name="4.PLAN RAZV. PROJEKATA (3)" sheetId="3" r:id="rId4"/>
    <sheet name="KULTURA" sheetId="11" r:id="rId5"/>
    <sheet name="SPORT" sheetId="12" r:id="rId6"/>
    <sheet name="OBRAZOVANJE" sheetId="13" r:id="rId7"/>
    <sheet name="VRTIĆ" sheetId="14" r:id="rId8"/>
    <sheet name="SOCIJALA" sheetId="15" r:id="rId9"/>
    <sheet name="ZIS" sheetId="16" r:id="rId10"/>
    <sheet name="ODJEL ZA GOSPODARENJE PROST " sheetId="18" r:id="rId11"/>
    <sheet name="PRILOG" sheetId="4" r:id="rId12"/>
  </sheets>
  <externalReferences>
    <externalReference r:id="rId13"/>
  </externalReferences>
  <definedNames>
    <definedName name="_xlnm.Print_Titles" localSheetId="3">'4.PLAN RAZV. PROJEKATA (3)'!$5:$6</definedName>
    <definedName name="_xlnm.Print_Titles" localSheetId="1">OPĆI!$2:$3</definedName>
    <definedName name="_xlnm.Print_Titles" localSheetId="2">POSEBNI!$6:$7</definedName>
    <definedName name="_xlnm.Print_Titles" localSheetId="11">PRILOG!$6:$7</definedName>
    <definedName name="OLE_LINK1" localSheetId="4">[1]SPORT!$A$15</definedName>
  </definedNames>
  <calcPr calcId="144525"/>
</workbook>
</file>

<file path=xl/calcChain.xml><?xml version="1.0" encoding="utf-8"?>
<calcChain xmlns="http://schemas.openxmlformats.org/spreadsheetml/2006/main">
  <c r="D413" i="18" l="1"/>
  <c r="C413" i="18"/>
  <c r="E411" i="18"/>
  <c r="E409" i="18"/>
  <c r="E407" i="18"/>
  <c r="E405" i="18"/>
  <c r="E403" i="18"/>
  <c r="E401" i="18"/>
  <c r="E399" i="18"/>
  <c r="E382" i="18"/>
  <c r="D382" i="18"/>
  <c r="C382" i="18"/>
  <c r="C375" i="18"/>
  <c r="E374" i="18"/>
  <c r="E371" i="18"/>
  <c r="E362" i="18"/>
  <c r="E339" i="18"/>
  <c r="D320" i="18"/>
  <c r="C320" i="18"/>
  <c r="E319" i="18"/>
  <c r="E320" i="18" s="1"/>
  <c r="E312" i="18"/>
  <c r="E311" i="18"/>
  <c r="D294" i="18"/>
  <c r="C294" i="18"/>
  <c r="E293" i="18"/>
  <c r="E291" i="18"/>
  <c r="E286" i="18"/>
  <c r="D286" i="18"/>
  <c r="C286" i="18"/>
  <c r="E267" i="18"/>
  <c r="D267" i="18"/>
  <c r="D224" i="18"/>
  <c r="C224" i="18"/>
  <c r="E224" i="18" s="1"/>
  <c r="E222" i="18"/>
  <c r="E220" i="18"/>
  <c r="E215" i="18"/>
  <c r="D215" i="18"/>
  <c r="C215" i="18"/>
  <c r="C201" i="18"/>
  <c r="E193" i="18"/>
  <c r="C193" i="18"/>
  <c r="C183" i="18"/>
  <c r="C177" i="18"/>
  <c r="E172" i="18"/>
  <c r="E171" i="18"/>
  <c r="E177" i="18" s="1"/>
  <c r="D167" i="18"/>
  <c r="C167" i="18"/>
  <c r="E167" i="18" s="1"/>
  <c r="E137" i="18"/>
  <c r="D137" i="18"/>
  <c r="C137" i="18"/>
  <c r="D124" i="18"/>
  <c r="C124" i="18"/>
  <c r="E123" i="18"/>
  <c r="E121" i="18"/>
  <c r="E119" i="18"/>
  <c r="E117" i="18"/>
  <c r="C112" i="18"/>
  <c r="E110" i="18"/>
  <c r="E109" i="18"/>
  <c r="C105" i="18"/>
  <c r="C98" i="18"/>
  <c r="E96" i="18"/>
  <c r="E95" i="18"/>
  <c r="E98" i="18" s="1"/>
  <c r="D90" i="18"/>
  <c r="C90" i="18"/>
  <c r="E88" i="18"/>
  <c r="E87" i="18"/>
  <c r="E86" i="18"/>
  <c r="D82" i="18"/>
  <c r="C82" i="18"/>
  <c r="E41" i="18"/>
  <c r="E82" i="18" s="1"/>
  <c r="D34" i="18"/>
  <c r="C34" i="18"/>
  <c r="E33" i="18"/>
  <c r="E32" i="18"/>
  <c r="E31" i="18"/>
  <c r="E30" i="18"/>
  <c r="E29" i="18"/>
  <c r="E28" i="18"/>
  <c r="E27" i="18"/>
  <c r="E26" i="18"/>
  <c r="E25" i="18"/>
  <c r="E24" i="18"/>
  <c r="E23" i="18"/>
  <c r="E22" i="18"/>
  <c r="E21" i="18"/>
  <c r="E20" i="18"/>
  <c r="E19" i="18"/>
  <c r="E18" i="18"/>
  <c r="E17" i="18"/>
  <c r="E16" i="18"/>
  <c r="E15" i="18"/>
  <c r="E14" i="18"/>
  <c r="E13" i="18"/>
  <c r="E12" i="18"/>
  <c r="E11" i="18"/>
  <c r="E34" i="18" l="1"/>
  <c r="E90" i="18"/>
  <c r="E112" i="18"/>
  <c r="E124" i="18"/>
  <c r="E294" i="18"/>
  <c r="E375" i="18"/>
  <c r="E413" i="18"/>
  <c r="D26" i="16"/>
  <c r="D25" i="16"/>
  <c r="D24" i="16"/>
  <c r="D23" i="16"/>
  <c r="D22" i="16"/>
  <c r="D21" i="16" s="1"/>
  <c r="C21" i="16"/>
  <c r="B21" i="16"/>
  <c r="D20" i="16"/>
  <c r="D19" i="16"/>
  <c r="C18" i="16"/>
  <c r="B18" i="16"/>
  <c r="D18" i="16" s="1"/>
  <c r="D17" i="16"/>
  <c r="D16" i="16"/>
  <c r="C16" i="16"/>
  <c r="B16" i="16"/>
  <c r="D15" i="16"/>
  <c r="C14" i="16"/>
  <c r="B14" i="16"/>
  <c r="B12" i="16" s="1"/>
  <c r="D12" i="16" s="1"/>
  <c r="C12" i="16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C23" i="15"/>
  <c r="B23" i="15"/>
  <c r="D23" i="15" s="1"/>
  <c r="D21" i="15"/>
  <c r="D20" i="15"/>
  <c r="D19" i="15"/>
  <c r="D18" i="15"/>
  <c r="D17" i="15"/>
  <c r="D16" i="15"/>
  <c r="D15" i="15"/>
  <c r="C14" i="15"/>
  <c r="B14" i="15"/>
  <c r="B12" i="15" s="1"/>
  <c r="D12" i="15" s="1"/>
  <c r="C12" i="15"/>
  <c r="D17" i="14"/>
  <c r="D16" i="14"/>
  <c r="C15" i="14"/>
  <c r="C13" i="14" s="1"/>
  <c r="B15" i="14"/>
  <c r="D15" i="14" s="1"/>
  <c r="D13" i="14" s="1"/>
  <c r="B13" i="14"/>
  <c r="D56" i="13"/>
  <c r="D55" i="13"/>
  <c r="D18" i="13" s="1"/>
  <c r="C55" i="13"/>
  <c r="D53" i="13"/>
  <c r="D52" i="13"/>
  <c r="D51" i="13"/>
  <c r="D50" i="13" s="1"/>
  <c r="D17" i="13" s="1"/>
  <c r="C50" i="13"/>
  <c r="C17" i="13" s="1"/>
  <c r="B50" i="13"/>
  <c r="D48" i="13"/>
  <c r="D47" i="13"/>
  <c r="D46" i="13"/>
  <c r="D45" i="13"/>
  <c r="D44" i="13"/>
  <c r="C44" i="13"/>
  <c r="B44" i="13"/>
  <c r="D43" i="13"/>
  <c r="D42" i="13"/>
  <c r="D41" i="13"/>
  <c r="D40" i="13"/>
  <c r="D39" i="13" s="1"/>
  <c r="D16" i="13" s="1"/>
  <c r="C40" i="13"/>
  <c r="B40" i="13"/>
  <c r="B39" i="13" s="1"/>
  <c r="B16" i="13" s="1"/>
  <c r="C39" i="13"/>
  <c r="D37" i="13"/>
  <c r="D36" i="13"/>
  <c r="D35" i="13"/>
  <c r="D34" i="13" s="1"/>
  <c r="D15" i="13" s="1"/>
  <c r="C34" i="13"/>
  <c r="C15" i="13" s="1"/>
  <c r="B34" i="13"/>
  <c r="D32" i="13"/>
  <c r="D31" i="13"/>
  <c r="D30" i="13"/>
  <c r="D29" i="13" s="1"/>
  <c r="C29" i="13"/>
  <c r="B29" i="13"/>
  <c r="D28" i="13"/>
  <c r="D27" i="13"/>
  <c r="D26" i="13"/>
  <c r="D25" i="13" s="1"/>
  <c r="C25" i="13"/>
  <c r="B25" i="13"/>
  <c r="D24" i="13"/>
  <c r="D23" i="13"/>
  <c r="D22" i="13"/>
  <c r="D21" i="13" s="1"/>
  <c r="C21" i="13"/>
  <c r="C20" i="13" s="1"/>
  <c r="C14" i="13" s="1"/>
  <c r="B21" i="13"/>
  <c r="B20" i="13"/>
  <c r="B14" i="13" s="1"/>
  <c r="B12" i="13" s="1"/>
  <c r="C18" i="13"/>
  <c r="B18" i="13"/>
  <c r="B17" i="13"/>
  <c r="C16" i="13"/>
  <c r="B15" i="13"/>
  <c r="D44" i="12"/>
  <c r="D43" i="12" s="1"/>
  <c r="C43" i="12"/>
  <c r="B43" i="12"/>
  <c r="D42" i="12"/>
  <c r="D41" i="12"/>
  <c r="D40" i="12"/>
  <c r="D39" i="12"/>
  <c r="D38" i="12"/>
  <c r="D37" i="12"/>
  <c r="D36" i="12"/>
  <c r="D35" i="12"/>
  <c r="D34" i="12"/>
  <c r="C34" i="12"/>
  <c r="B34" i="12"/>
  <c r="D33" i="12"/>
  <c r="D32" i="12"/>
  <c r="C32" i="12"/>
  <c r="B32" i="12"/>
  <c r="D31" i="12"/>
  <c r="D30" i="12"/>
  <c r="C30" i="12"/>
  <c r="B30" i="12"/>
  <c r="D29" i="12"/>
  <c r="D28" i="12"/>
  <c r="C28" i="12"/>
  <c r="B28" i="12"/>
  <c r="D27" i="12"/>
  <c r="D26" i="12"/>
  <c r="C26" i="12"/>
  <c r="B26" i="12"/>
  <c r="D25" i="12"/>
  <c r="D24" i="12"/>
  <c r="C24" i="12"/>
  <c r="B24" i="12"/>
  <c r="D23" i="12"/>
  <c r="D22" i="12"/>
  <c r="C22" i="12"/>
  <c r="B22" i="12"/>
  <c r="D21" i="12"/>
  <c r="D20" i="12"/>
  <c r="D19" i="12" s="1"/>
  <c r="C19" i="12"/>
  <c r="C18" i="12" s="1"/>
  <c r="C17" i="12" s="1"/>
  <c r="C12" i="12" s="1"/>
  <c r="B19" i="12"/>
  <c r="B18" i="12"/>
  <c r="B17" i="12" s="1"/>
  <c r="B12" i="12" s="1"/>
  <c r="D16" i="12"/>
  <c r="D15" i="12"/>
  <c r="D14" i="12"/>
  <c r="D79" i="11"/>
  <c r="D78" i="11" s="1"/>
  <c r="C78" i="11"/>
  <c r="B78" i="11"/>
  <c r="D76" i="11"/>
  <c r="D75" i="11" s="1"/>
  <c r="C75" i="11"/>
  <c r="B75" i="11"/>
  <c r="D74" i="11"/>
  <c r="D73" i="11"/>
  <c r="D72" i="11"/>
  <c r="D71" i="11" s="1"/>
  <c r="C71" i="11"/>
  <c r="B71" i="11"/>
  <c r="D70" i="11"/>
  <c r="D69" i="11" s="1"/>
  <c r="C69" i="11"/>
  <c r="B69" i="11"/>
  <c r="D68" i="11"/>
  <c r="D67" i="11" s="1"/>
  <c r="C67" i="11"/>
  <c r="B67" i="11"/>
  <c r="D66" i="11"/>
  <c r="D65" i="11" s="1"/>
  <c r="C65" i="11"/>
  <c r="B65" i="11"/>
  <c r="D64" i="11"/>
  <c r="D63" i="11" s="1"/>
  <c r="C63" i="11"/>
  <c r="B63" i="11"/>
  <c r="D62" i="11"/>
  <c r="D61" i="11" s="1"/>
  <c r="C61" i="11"/>
  <c r="B61" i="11"/>
  <c r="D60" i="11"/>
  <c r="D59" i="11"/>
  <c r="D58" i="11"/>
  <c r="C58" i="11"/>
  <c r="B58" i="11"/>
  <c r="D57" i="11"/>
  <c r="D56" i="11"/>
  <c r="C56" i="11"/>
  <c r="B56" i="11"/>
  <c r="D55" i="11"/>
  <c r="D54" i="11"/>
  <c r="C54" i="11"/>
  <c r="B54" i="11"/>
  <c r="D53" i="11"/>
  <c r="D52" i="11"/>
  <c r="D51" i="11" s="1"/>
  <c r="C51" i="11"/>
  <c r="B51" i="11"/>
  <c r="D50" i="11"/>
  <c r="D49" i="11" s="1"/>
  <c r="C49" i="11"/>
  <c r="B49" i="11"/>
  <c r="D48" i="11"/>
  <c r="D47" i="11"/>
  <c r="D46" i="11"/>
  <c r="C46" i="11"/>
  <c r="B46" i="11"/>
  <c r="D45" i="11"/>
  <c r="D44" i="11"/>
  <c r="C44" i="11"/>
  <c r="B44" i="11"/>
  <c r="D43" i="11"/>
  <c r="D42" i="11"/>
  <c r="D41" i="11" s="1"/>
  <c r="C42" i="11"/>
  <c r="B42" i="11"/>
  <c r="B41" i="11" s="1"/>
  <c r="C41" i="11"/>
  <c r="D39" i="11"/>
  <c r="D38" i="11"/>
  <c r="D37" i="11"/>
  <c r="D36" i="11"/>
  <c r="D35" i="11"/>
  <c r="D34" i="11"/>
  <c r="D33" i="11"/>
  <c r="C33" i="11"/>
  <c r="B33" i="11"/>
  <c r="D32" i="11"/>
  <c r="D31" i="11"/>
  <c r="D30" i="11"/>
  <c r="D29" i="11"/>
  <c r="C29" i="11"/>
  <c r="B29" i="11"/>
  <c r="D28" i="11"/>
  <c r="D27" i="11"/>
  <c r="D26" i="11"/>
  <c r="D25" i="11"/>
  <c r="D24" i="11"/>
  <c r="D23" i="11"/>
  <c r="D22" i="11"/>
  <c r="D21" i="11"/>
  <c r="D20" i="11" s="1"/>
  <c r="D19" i="11" s="1"/>
  <c r="C20" i="11"/>
  <c r="C19" i="11" s="1"/>
  <c r="C12" i="11" s="1"/>
  <c r="B20" i="11"/>
  <c r="B19" i="11"/>
  <c r="D17" i="11"/>
  <c r="D16" i="11"/>
  <c r="D15" i="11"/>
  <c r="D14" i="11"/>
  <c r="C14" i="11"/>
  <c r="B14" i="11"/>
  <c r="D14" i="16" l="1"/>
  <c r="D14" i="15"/>
  <c r="C12" i="13"/>
  <c r="D20" i="13"/>
  <c r="D14" i="13" s="1"/>
  <c r="D12" i="13" s="1"/>
  <c r="D12" i="12"/>
  <c r="D18" i="12"/>
  <c r="D17" i="12" s="1"/>
  <c r="B12" i="11"/>
  <c r="D12" i="11"/>
  <c r="F25" i="10" l="1"/>
  <c r="F22" i="10"/>
  <c r="D22" i="10"/>
  <c r="E22" i="10" s="1"/>
  <c r="C22" i="10"/>
  <c r="B22" i="10"/>
  <c r="F21" i="10"/>
  <c r="E21" i="10"/>
  <c r="F20" i="10"/>
  <c r="D17" i="10"/>
  <c r="D23" i="10" s="1"/>
  <c r="D26" i="10" s="1"/>
  <c r="C17" i="10"/>
  <c r="C23" i="10" s="1"/>
  <c r="B17" i="10"/>
  <c r="B23" i="10" s="1"/>
  <c r="B26" i="10" s="1"/>
  <c r="F16" i="10"/>
  <c r="E16" i="10"/>
  <c r="F15" i="10"/>
  <c r="E15" i="10"/>
  <c r="F14" i="10"/>
  <c r="E14" i="10"/>
  <c r="F13" i="10"/>
  <c r="E13" i="10"/>
  <c r="C26" i="10" l="1"/>
  <c r="F23" i="10"/>
  <c r="F26" i="10" s="1"/>
  <c r="F17" i="10"/>
  <c r="L91" i="3" l="1"/>
  <c r="M91" i="3"/>
  <c r="I91" i="3"/>
  <c r="H91" i="3"/>
  <c r="H90" i="3" s="1"/>
  <c r="K96" i="3"/>
  <c r="K95" i="3" s="1"/>
  <c r="M95" i="3"/>
  <c r="L95" i="3"/>
  <c r="J95" i="3"/>
  <c r="I95" i="3"/>
  <c r="H95" i="3"/>
  <c r="K99" i="3"/>
  <c r="L97" i="3"/>
  <c r="M97" i="3"/>
  <c r="J97" i="3"/>
  <c r="I97" i="3"/>
  <c r="H97" i="3"/>
  <c r="K67" i="3"/>
  <c r="K57" i="3"/>
  <c r="K52" i="3"/>
  <c r="K127" i="3" l="1"/>
  <c r="K126" i="3"/>
  <c r="K125" i="3"/>
  <c r="M124" i="3"/>
  <c r="L124" i="3"/>
  <c r="J124" i="3"/>
  <c r="I124" i="3"/>
  <c r="H124" i="3"/>
  <c r="M123" i="3"/>
  <c r="L123" i="3"/>
  <c r="J123" i="3"/>
  <c r="J122" i="3" s="1"/>
  <c r="I123" i="3"/>
  <c r="H123" i="3"/>
  <c r="M122" i="3"/>
  <c r="L122" i="3"/>
  <c r="I122" i="3"/>
  <c r="H122" i="3"/>
  <c r="K121" i="3"/>
  <c r="K120" i="3" s="1"/>
  <c r="M120" i="3"/>
  <c r="L120" i="3"/>
  <c r="J120" i="3"/>
  <c r="I120" i="3"/>
  <c r="H120" i="3"/>
  <c r="K119" i="3"/>
  <c r="K118" i="3"/>
  <c r="K117" i="3" s="1"/>
  <c r="K116" i="3" s="1"/>
  <c r="M117" i="3"/>
  <c r="L117" i="3"/>
  <c r="J117" i="3"/>
  <c r="I117" i="3"/>
  <c r="H117" i="3"/>
  <c r="H116" i="3" s="1"/>
  <c r="M116" i="3"/>
  <c r="L116" i="3"/>
  <c r="J116" i="3"/>
  <c r="I116" i="3"/>
  <c r="K115" i="3"/>
  <c r="K114" i="3" s="1"/>
  <c r="M114" i="3"/>
  <c r="L114" i="3"/>
  <c r="J114" i="3"/>
  <c r="I114" i="3"/>
  <c r="H114" i="3"/>
  <c r="K113" i="3"/>
  <c r="K112" i="3" s="1"/>
  <c r="M112" i="3"/>
  <c r="L112" i="3"/>
  <c r="J112" i="3"/>
  <c r="I112" i="3"/>
  <c r="H112" i="3"/>
  <c r="K111" i="3"/>
  <c r="K110" i="3"/>
  <c r="K109" i="3"/>
  <c r="M108" i="3"/>
  <c r="L108" i="3"/>
  <c r="L103" i="3" s="1"/>
  <c r="L102" i="3" s="1"/>
  <c r="J108" i="3"/>
  <c r="I108" i="3"/>
  <c r="H108" i="3"/>
  <c r="K107" i="3"/>
  <c r="K106" i="3"/>
  <c r="K105" i="3"/>
  <c r="M104" i="3"/>
  <c r="L104" i="3"/>
  <c r="J104" i="3"/>
  <c r="I104" i="3"/>
  <c r="H104" i="3"/>
  <c r="M103" i="3"/>
  <c r="I103" i="3"/>
  <c r="I102" i="3" s="1"/>
  <c r="M102" i="3"/>
  <c r="K101" i="3"/>
  <c r="K100" i="3" s="1"/>
  <c r="M100" i="3"/>
  <c r="L100" i="3"/>
  <c r="L90" i="3" s="1"/>
  <c r="J100" i="3"/>
  <c r="I100" i="3"/>
  <c r="H100" i="3"/>
  <c r="K98" i="3"/>
  <c r="K97" i="3" s="1"/>
  <c r="K94" i="3"/>
  <c r="K93" i="3"/>
  <c r="M92" i="3"/>
  <c r="L92" i="3"/>
  <c r="J92" i="3"/>
  <c r="J91" i="3" s="1"/>
  <c r="I92" i="3"/>
  <c r="H92" i="3"/>
  <c r="M90" i="3"/>
  <c r="I90" i="3"/>
  <c r="K89" i="3"/>
  <c r="K88" i="3"/>
  <c r="K87" i="3"/>
  <c r="K86" i="3"/>
  <c r="M85" i="3"/>
  <c r="L85" i="3"/>
  <c r="J85" i="3"/>
  <c r="I85" i="3"/>
  <c r="H85" i="3"/>
  <c r="K84" i="3"/>
  <c r="K83" i="3"/>
  <c r="K82" i="3"/>
  <c r="K81" i="3"/>
  <c r="K80" i="3"/>
  <c r="K79" i="3"/>
  <c r="K78" i="3"/>
  <c r="K77" i="3"/>
  <c r="K76" i="3"/>
  <c r="K75" i="3"/>
  <c r="K74" i="3"/>
  <c r="K73" i="3"/>
  <c r="M72" i="3"/>
  <c r="L72" i="3"/>
  <c r="J72" i="3"/>
  <c r="J71" i="3" s="1"/>
  <c r="I72" i="3"/>
  <c r="H72" i="3"/>
  <c r="M71" i="3"/>
  <c r="L71" i="3"/>
  <c r="I71" i="3"/>
  <c r="H71" i="3"/>
  <c r="K70" i="3"/>
  <c r="K69" i="3" s="1"/>
  <c r="M69" i="3"/>
  <c r="L69" i="3"/>
  <c r="J69" i="3"/>
  <c r="I69" i="3"/>
  <c r="H69" i="3"/>
  <c r="K68" i="3"/>
  <c r="K66" i="3"/>
  <c r="K65" i="3"/>
  <c r="K64" i="3"/>
  <c r="K63" i="3"/>
  <c r="K62" i="3"/>
  <c r="K61" i="3"/>
  <c r="K60" i="3"/>
  <c r="K59" i="3"/>
  <c r="K58" i="3"/>
  <c r="K56" i="3"/>
  <c r="K55" i="3"/>
  <c r="K54" i="3"/>
  <c r="K53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M31" i="3"/>
  <c r="L31" i="3"/>
  <c r="J31" i="3"/>
  <c r="I31" i="3"/>
  <c r="H31" i="3"/>
  <c r="K30" i="3"/>
  <c r="K29" i="3" s="1"/>
  <c r="M29" i="3"/>
  <c r="M8" i="3" s="1"/>
  <c r="M7" i="3" s="1"/>
  <c r="L29" i="3"/>
  <c r="J29" i="3"/>
  <c r="I29" i="3"/>
  <c r="I8" i="3" s="1"/>
  <c r="I7" i="3" s="1"/>
  <c r="H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M9" i="3"/>
  <c r="L9" i="3"/>
  <c r="J9" i="3"/>
  <c r="I9" i="3"/>
  <c r="H9" i="3"/>
  <c r="L8" i="3"/>
  <c r="L7" i="3" s="1"/>
  <c r="J103" i="3" l="1"/>
  <c r="J102" i="3" s="1"/>
  <c r="K85" i="3"/>
  <c r="K104" i="3"/>
  <c r="K108" i="3"/>
  <c r="K124" i="3"/>
  <c r="K123" i="3" s="1"/>
  <c r="K122" i="3" s="1"/>
  <c r="K72" i="3"/>
  <c r="K71" i="3" s="1"/>
  <c r="K92" i="3"/>
  <c r="K91" i="3" s="1"/>
  <c r="K90" i="3"/>
  <c r="J90" i="3"/>
  <c r="K31" i="3"/>
  <c r="J8" i="3"/>
  <c r="J7" i="3" s="1"/>
  <c r="K9" i="3"/>
  <c r="H103" i="3"/>
  <c r="H102" i="3" s="1"/>
  <c r="H8" i="3"/>
  <c r="H7" i="3" s="1"/>
  <c r="M128" i="3"/>
  <c r="J128" i="3"/>
  <c r="I128" i="3"/>
  <c r="L128" i="3"/>
  <c r="K103" i="3" l="1"/>
  <c r="K102" i="3" s="1"/>
  <c r="K8" i="3"/>
  <c r="K7" i="3" s="1"/>
  <c r="H128" i="3"/>
  <c r="K128" i="3" l="1"/>
</calcChain>
</file>

<file path=xl/sharedStrings.xml><?xml version="1.0" encoding="utf-8"?>
<sst xmlns="http://schemas.openxmlformats.org/spreadsheetml/2006/main" count="3523" uniqueCount="989">
  <si>
    <t xml:space="preserve">ORGANIZACIJSKA </t>
  </si>
  <si>
    <t xml:space="preserve">NAČIN OSTVARIVANJA </t>
  </si>
  <si>
    <t>POLAZNA VRIJEDNOST</t>
  </si>
  <si>
    <t xml:space="preserve">                         CILJANA VRIJEDNOST</t>
  </si>
  <si>
    <t>CILJ</t>
  </si>
  <si>
    <t>KLASIFIKACIJA</t>
  </si>
  <si>
    <t>PROGRAM U PRORAČUN</t>
  </si>
  <si>
    <t>CILJA</t>
  </si>
  <si>
    <t>AKTIVNOST/PROJEKT U PRORAČUNU</t>
  </si>
  <si>
    <t>SREDSTVA</t>
  </si>
  <si>
    <t>POKAZATELJ REZULTATA</t>
  </si>
  <si>
    <t>1.  RAZVOJ TURIZMA</t>
  </si>
  <si>
    <t>1.1. DALJNJA IZGRADNJA INFRASTRUKTURE</t>
  </si>
  <si>
    <t>005 01</t>
  </si>
  <si>
    <t>Program A11  1000 GRAĐENJE OBJEKATA I UREĐAJA ZA JAVNE POVRŠINE</t>
  </si>
  <si>
    <t>Kapitalni projekt A11  1000 K100001 KALA LARGA</t>
  </si>
  <si>
    <t>kvadrati uređene gradske jezgre</t>
  </si>
  <si>
    <t>Kapitalni projekt A11  1000 K100006 PARK OSEJAVA</t>
  </si>
  <si>
    <t>kvadrati uređenih parkova</t>
  </si>
  <si>
    <t>Kapitalni projekt A11  1000 K100007 TRG KOD SPOMENIKA NA GLAVICI</t>
  </si>
  <si>
    <t>kvadrati uređenih trgova</t>
  </si>
  <si>
    <t>Kapitalni projekt A11  1000 K100008 IZGRADNJA DJEČJIH IGRALIŠTA, BOČALIŠTA I SKATE PARK</t>
  </si>
  <si>
    <t>kvadrati uređenih igrališta</t>
  </si>
  <si>
    <t>Kapitalni projekt A11  1000 K100009 HELIODROM</t>
  </si>
  <si>
    <t>Kapitalni projekt A11  1000 K100010 OSTALA IZGRADNJA KOMUNALNE INFRASTRUKTURE ZA JAVNE POVRŠINE</t>
  </si>
  <si>
    <t>Kapitalni projekt A11  1000 K100013 PARK SVETI PETAR</t>
  </si>
  <si>
    <t>Kapitalni projekt A11  1000 K100014 TRG ISPRED CRKVE KRALJICE MIRA NA ZELENCI</t>
  </si>
  <si>
    <t>Kapitalni projekt A11  1000 K100015 IZGRADNJA I REKONSTRUKCIJA GRADSKE PLAŽE</t>
  </si>
  <si>
    <t>Kapitalni projekt A11  1000 K100016 IZGRADNJA PARKOVA I JAVNOG ZELENILA NA JPP</t>
  </si>
  <si>
    <t>Kapitalni projekt A11  1000 K100017 DJEČJI EU ASTRO-PARK</t>
  </si>
  <si>
    <t>Kapitalni projekt A11  1000 K100020 "KORAK VIŠE" - RAMPA ZA INVALIDE</t>
  </si>
  <si>
    <t>broj uređenih pristupa za invalide</t>
  </si>
  <si>
    <t>Kapitalni projekt A11  1000 K100022 IZGRADNJA I REKONSTRUKCIJA KALE ZAGORSKE ULICE</t>
  </si>
  <si>
    <t>Kapitalni projekt A11  1000 K100023 IZGRADNJA I REKONSTRUKCIJA TRGA 04.SVIBNJA 533</t>
  </si>
  <si>
    <t>Kapitalni projekt A11  1000 K100024 IZGRADNJA I REKONSTRUKCIJA KALE GLAZBARSKE ULICE</t>
  </si>
  <si>
    <t>Kapitalni projekt A11  1000 K100025 IZGRADNJA I REKONSTRUKCIJA KALE PRIMORSKE ULICE</t>
  </si>
  <si>
    <t>Kapitalni projekt A11  1000 K100026 IZGRADNJA I REKONSTRUKCIJA TRGA TIN UJEVIĆ</t>
  </si>
  <si>
    <t>Kapitalni projekt A11  1000 K100027 IZGRADNJA I REKONSTRUKCIJA TRGA SUVENIRA -ŽBARE</t>
  </si>
  <si>
    <t>Kapitalni projekt A11  1000 K100028 IZGRADNJA I REKONSTRUKCIJA TRGA U MAKRU</t>
  </si>
  <si>
    <t>Program A11  1001 ZEMLJIŠTE ZA NERAZVRSTANE CESTE</t>
  </si>
  <si>
    <t>Kapitalni projekt A11  1001 K100001 OTKUP ZEMLJIŠTA ZA NERAZVRSTANE CESTE</t>
  </si>
  <si>
    <t>kvadrati nerazvrstanih cesta</t>
  </si>
  <si>
    <t>Program A11  1002 GRAĐENJE OBJEKATA I UREĐAJA ZA NERAZVRSTANE CESTE</t>
  </si>
  <si>
    <t>Kapitalni projekt A11  1002 K100001 ZADARSKA ULICA</t>
  </si>
  <si>
    <t>kvadrati uređenih nerazvrstanih cesta</t>
  </si>
  <si>
    <t>Kapitalni projekt A11  1002 K100002 ULICA PARALELNA SA ZADARSKOM</t>
  </si>
  <si>
    <t>Kapitalni projekt A11  1002 K100003 ULICA UZ ZGRADE POS-a</t>
  </si>
  <si>
    <t>Kapitalni projekt A11  1002 K100005 KRIŽANJE ULICE S.IVIČEVIĆA - ULAZ U NASELJE ISTOK</t>
  </si>
  <si>
    <t>Kapitalni projekt A11  1002 K100006 SPOJNA ULICA NA ISTOKU</t>
  </si>
  <si>
    <t>Kapitalni projekt A11  1002 K100008 PRIKLJUČCI NA D8 SA SJEVERNE STRANE</t>
  </si>
  <si>
    <t>Kapitalni projekt A11  1002 K100009 ULICA PUT MOČE</t>
  </si>
  <si>
    <t>Kapitalni projekt A11  1002 K100010 ULICA UNUTAR DPU DONJE LUKE 3</t>
  </si>
  <si>
    <t>Kapitalni projekt A11  1002 K100012 ULICA K.P.KREŠIMIRA I ODVOJKA ISTE</t>
  </si>
  <si>
    <t>Kapitalni projekt A11  1002 K100013 ULICA M.GLAVINIĆA</t>
  </si>
  <si>
    <t>Kapitalni projekt A11  1002 K100014 ULICA PARALELNO S ĐAKOVAČKOM</t>
  </si>
  <si>
    <t>Kapitalni projekt A11  1002 K100015 ULICE NA DUGIŠU -PUT DUGIŠA</t>
  </si>
  <si>
    <t>Kapitalni projekt A11  1002 K100016 SPOJ ULICA  A.G.MATOŠA I GRADIŠĆANSKIH HRVATA</t>
  </si>
  <si>
    <t>Kapitalni projekt A11  1002 K100018 ULICE NA PREDJELU POŽARA</t>
  </si>
  <si>
    <t>Kapitalni projekt A11  1002 K100019 ULICA OCA PETRA PERICE</t>
  </si>
  <si>
    <t>Kapitalni projekt A11  1002 K100021 ULICE U VELIKOM BRDU</t>
  </si>
  <si>
    <t>Kapitalni projekt A11  1002 K100022 GRAČKE SKALE I LICIJANOV PROLAZ</t>
  </si>
  <si>
    <t>Kapitalni projekt A11  1002 K100023 ULICE OD ZGRADA POS-a DO ZADARSKE ULICE</t>
  </si>
  <si>
    <t>Kapitalni projekt A11  1002 K100025 IZGRADNJA NERAZVRSTANIH CESTA</t>
  </si>
  <si>
    <t>Kapitalni projekt A11  1002 K100026 NASTAVAK ULICE PETORICE ALAČEVIĆA</t>
  </si>
  <si>
    <t>Kapitalni projekt A11  1002 K100029 PRIKLJUČAK NA D8 S POTHODNIKOM NA MOČI</t>
  </si>
  <si>
    <t>Kapitalni projekt A11  1002 K100030 ULICA U MOČI -PARALELNA S MAGISTRALOM</t>
  </si>
  <si>
    <t>Kapitalni projekt A11  1002 K100031 ZAGREBAČKA ULICA</t>
  </si>
  <si>
    <t>Kapitalni projekt A11  1002 K100032 SPLITSKA ULICA</t>
  </si>
  <si>
    <t>Kapitalni projekt A11  1002 K100036 IZGRADNJA PROMETNICA U OBUHVATU UPU-a VOLICIJA 1</t>
  </si>
  <si>
    <t>Kapitalni projekt A11  1002 K100037 IZGRADNJA PROMETNICA U OBUHVATU UPU-a VOLICIJA 2</t>
  </si>
  <si>
    <t>Kapitalni projekt A11  1002 K100038 IZGRADNJA PROMETNICA U OBUHVATU UPU-a PLATNO</t>
  </si>
  <si>
    <t>Kapitalni projekt A11  1002 K100039 IZGRADNJA PROMETNICA NA PODRUČJIMA UTP, UPU ZAPAD 1,2,3</t>
  </si>
  <si>
    <t>Kapitalni projekt A11  1002 K100040 IZGRADNJA PROMETNICA U OBUHVATU UPU-a ZELENKA 2</t>
  </si>
  <si>
    <t>Kapitalni projekt A11  1002 K100041 IZGRADNJA PROMETNICA U OBUHVATU UPU-a BILAJE 1</t>
  </si>
  <si>
    <t>Kapitalni projekt A11  1002 K100042 IZGRADNJA ŠIBENSKE ULICE</t>
  </si>
  <si>
    <t>Kapitalni projekt A11  1002 K100043 IZGRADNJA PROMETNICA IZ OBUHVATA UPU-a BATINIĆI</t>
  </si>
  <si>
    <t>Kapitalni projekt A11  1002 K100044 IZGRADNJA NASTAVKA ULICE OD ZGRADE POS-a DO LULIČEVE</t>
  </si>
  <si>
    <t>Kapitalni projekt A11  1002 K100045 IZGRADNJA ULICA NA PREDJELU POŽARE -MAKARSKA</t>
  </si>
  <si>
    <t>Program A13  1002 IZRADA TEHNIČKE DOKUMENTACIJE</t>
  </si>
  <si>
    <t>Kapitalni projekt A13  1002 K100001 IZRADA TEHNIČKE DOKUMENTACIJE</t>
  </si>
  <si>
    <t>broj kapitalnih projekata</t>
  </si>
  <si>
    <t>1.2. RAZVOJ MANIFESTACIJA, TE IZGRADNJA SPORTSKO REKREATIVNIH SADRŽAJA I HOTELSKO TURISTIČKIH KAPACITETA</t>
  </si>
  <si>
    <t>003 04</t>
  </si>
  <si>
    <t>Program A03  1001 ORGANIZACIJA KULTURNIH I ZABAVNIH MANIFESTACIJA</t>
  </si>
  <si>
    <t>Aktivnost A03  1001 A100001 MAKARSKO LJETO</t>
  </si>
  <si>
    <t>broj događanja</t>
  </si>
  <si>
    <t>Aktivnost A03  1001 A100002 BOŽIĆNO-NOVOGODIŠNJI PROGRAM</t>
  </si>
  <si>
    <t>Aktivnost A03  1001 A100004 FESTIVAL STRIPA MA-FEST</t>
  </si>
  <si>
    <t>Aktivnost A03  1001 A100005 NATJECANJE "DEBELI I MRŠAVI"</t>
  </si>
  <si>
    <t>broj posjetitelja</t>
  </si>
  <si>
    <t>Aktivnost A03  1001 A100007 KARNEVAL</t>
  </si>
  <si>
    <t>broj sudionika</t>
  </si>
  <si>
    <t>Aktivnost A03  1001 A100008 OBILJEŽAVANJE VAŽNIH DATUMA</t>
  </si>
  <si>
    <t>Aktivnost A03  1001 A100010 KULTURNA ZIMA</t>
  </si>
  <si>
    <t>Aktivnost A03  1001 A100012 OSTALE KULTURNO ZABAVNE MANIFESTACIJE</t>
  </si>
  <si>
    <t>Aktivnost A03  1001 A100013 PRVI PLJESAK MAKARSKE RIVIJERE</t>
  </si>
  <si>
    <t>Aktivnost A03  1001 A100015 FESTIVAL KLAPA</t>
  </si>
  <si>
    <t>Aktivnost A03  1001 A100017 DALMACIJA WINO EXPO</t>
  </si>
  <si>
    <t>Aktivnost A03  1001 A100019 TORTA MAKARANA</t>
  </si>
  <si>
    <t>Program A13  1001 IZGRADNJA KAPITALNIH OBJEKATA</t>
  </si>
  <si>
    <t>Kapitalni projekt A13  1001 K100006 IZGRADNJA SPORTSKE LUČICE</t>
  </si>
  <si>
    <t>broj vezova za sportske brodice</t>
  </si>
  <si>
    <t>Kapitalni projekt A13  1001 K100007 IGRALIŠTE ZA MALE SPORTOVE NA GŠC-u</t>
  </si>
  <si>
    <t>broj korisnika igrališta</t>
  </si>
  <si>
    <t>Kapitalni projekt A13  1001 K100009 UGRADNJA SUSTAVA ZA NAVODNJAVANJE SPORTSKIH TERENA</t>
  </si>
  <si>
    <t>Kapitalni projekt A13  1001 K100010 ŽIČARA</t>
  </si>
  <si>
    <t>2. RAZVOJ KOMUNALNE INFRASTRUKTURE</t>
  </si>
  <si>
    <t xml:space="preserve">2.1 RJEŠAVANJE PROBLEMA VEZANIH UZ ENERGIJU, OPSKRBU VODOM, SUSTAV ODVODNJE OTPADNIH VODA I OBORINSKIH VODA </t>
  </si>
  <si>
    <t>Program A11  1004 GRAĐENJE OBJEKATA I UREĐAJA ZA JAVNU RASVJETU</t>
  </si>
  <si>
    <t>Kapitalni projekt A11  1004 K100001 GRAĐENJE OBJEKATA I UREĐAJA ZA JAVNU RASVJETU</t>
  </si>
  <si>
    <t>broj rasvjetnih tijela</t>
  </si>
  <si>
    <t>Kapitalni projekt A11  1004 K100002 PRIMJENA MJERA ENERGETSKE UČINKOVITOSTI NA JAVNU RASVJETU</t>
  </si>
  <si>
    <t>smanjenje utroška el. energije za javnu rasvjetu</t>
  </si>
  <si>
    <t>Program A11  1006 GRAĐENJE OBJEKATA I UREĐAJA ZA ODVODNJU I PROČIŠĆAVANJE OTPADNIH VODA</t>
  </si>
  <si>
    <t>Kapitalni projekt A11  1006 K100001 IZGRADNJA OBORINSKOG SUSTAVA NA PODRUČJU GRADA</t>
  </si>
  <si>
    <t>Program A17  1000 ADAPTACIJA I SANACIJA OBJEKATA</t>
  </si>
  <si>
    <t>broj panela</t>
  </si>
  <si>
    <t>3. RAZVOJ KULTURNE ZAJEDNICE</t>
  </si>
  <si>
    <t>3.1. DALJNJE UNAPRJEĐENJE ODGOJA I OBRAZOVANJA</t>
  </si>
  <si>
    <t>Program A04  1002 SREDNJOŠKOLSKO OBRAZOVANJE</t>
  </si>
  <si>
    <t>Aktivnost A04  1002 A100001 SREDNJA STRUKOVNA ŠKOLA MAKARSKA</t>
  </si>
  <si>
    <t>Aktivnost A04  1002 A100002 SREDNJA ŠKOLA FRA ANDRIJA KAČIĆ MIOŠIĆ</t>
  </si>
  <si>
    <t>Aktivnost A04  1002 A100003 OSTALE POMOĆI SREDNJIM ŠKOLAMA MAKARSKA</t>
  </si>
  <si>
    <t>Program A04  1003 SUFINANCIRANJE POTREBA STUDENATA</t>
  </si>
  <si>
    <t>Aktivnost A04  1003 A100001 PRIJEVOZ STUDENATA</t>
  </si>
  <si>
    <t>Aktivnost A04  1003 A100002 KREDITIRANJE STUDENATA</t>
  </si>
  <si>
    <t>Aktivnost A04  1003 A100003 KINEZIOLOŠKI FAKULTET - STIPENDIRANJE STUDENATA I OSTALO</t>
  </si>
  <si>
    <t>broj dodijeljenih stipendija</t>
  </si>
  <si>
    <t>Program A07  1001 POTPORE STUDENTIMA I UČENICIMA</t>
  </si>
  <si>
    <t>Aktivnost A07  1001 A100003 POTPORE STUDENTIMA - STIPENDIJE</t>
  </si>
  <si>
    <t>003 02</t>
  </si>
  <si>
    <t>Program A04  1000 OSNOVNO ŠKOLSTVO DO NIVOA MINIMALNOG STANDARDA</t>
  </si>
  <si>
    <t>Kapitalni projekt A04  1000 K100001 KAPITALNA ULAGANJA U OSNOVNO ŠKOLSKO OBRAZOVANJE</t>
  </si>
  <si>
    <t>3.2. RATVOJ KULTURE, ZDRAVSTVENE I SOCIJLNE INFRASTRUKTURE</t>
  </si>
  <si>
    <t>003 01</t>
  </si>
  <si>
    <t>Program A03  1000 PROGRAM USTANOVA U KULTURI</t>
  </si>
  <si>
    <t>Aktivnost A03  1000 A100003 LIKOVNA I KIPARSKA KOLONIJA</t>
  </si>
  <si>
    <t>Aktivnost A03  1000 A100004 OČUVANJE DJELA ANTUNA GOJAKA</t>
  </si>
  <si>
    <t>Kapitalni projekt A17  1000 K100008 STARA UPRAVNA ZGRADA METALPLASTIKE</t>
  </si>
  <si>
    <t>4.  RAZVOJ OSTALE KOMUNALNE INFRASTRUKTURE</t>
  </si>
  <si>
    <t>Program A11  1003 GRAĐENJE OBJEKATA I UREĐAJA ZA GROBLJA</t>
  </si>
  <si>
    <t>Kapitalni projekt A11  1003 K100002 GRAĐENJE OBJEKATA I UREĐAJA ZA GROBLJE VELIKO BRDO</t>
  </si>
  <si>
    <t>Kapitalni projekt A11  1003 K100003 GRAĐENBJE OBJEKATA I UREĐAJA ZA GROBLJE SV. ANDRIJA</t>
  </si>
  <si>
    <t>Kapitalni projekt A11  1003 K100004 GRAĐENJE OBJEKATA I UREĐAJA ZA GROBLJE U MAKRU</t>
  </si>
  <si>
    <t>UKUPNO RAZVOJNI PROJEKTI</t>
  </si>
  <si>
    <t>Klasa: 400-06/13-60/23</t>
  </si>
  <si>
    <t xml:space="preserve">                                                              PREDSJEDNICA GRADSKOG VIJEĆA:</t>
  </si>
  <si>
    <t xml:space="preserve">                                                                     Jagoda Martić dipl. ing. kemije</t>
  </si>
  <si>
    <t>PROMJENA</t>
  </si>
  <si>
    <t>NOVO 2014</t>
  </si>
  <si>
    <t xml:space="preserve">Kapitalni projekt A11  1002 K100027 OSVAJAK ULICE GRADIŠČANSKIH HRVATA </t>
  </si>
  <si>
    <t>Kapitalni projekt A11  1002 K100035 ULICA KIPARA MEŠTROVIĆA</t>
  </si>
  <si>
    <t>Kapitalni projekt A11  1002 K100046 IZGRADNJA ULICA ANTE STARČEVIĆA</t>
  </si>
  <si>
    <t>Kapitalni projekt A11  1006 K100003 IZGRADNJA KANALIZACIJSKOG SUSTAVA NA PODRUČJU GRADA</t>
  </si>
  <si>
    <t>Kapitalni projekt A11  1005 K100003 IZGRADNJA VODOOPSKRBNOG SUSTAVA NA PODRUČJU GRADA</t>
  </si>
  <si>
    <t>Program A11  1005 GRAĐENJE OBJEKATA I UREĐAJA ZA OPSKRBU PITKOM VODOM</t>
  </si>
  <si>
    <t>Kapitalni projekt A17  1000 K100007 OSTALE ZGRADE U GRADU MAKARSKA (dio)</t>
  </si>
  <si>
    <t>POSEBNI DIO</t>
  </si>
  <si>
    <t>BROJ</t>
  </si>
  <si>
    <t>KONTA</t>
  </si>
  <si>
    <t>VRSTA RASHODA / IZDATAKA</t>
  </si>
  <si>
    <t>PLANIRANO</t>
  </si>
  <si>
    <t>IZNOS</t>
  </si>
  <si>
    <t>(%)</t>
  </si>
  <si>
    <t>NOVI IZNOS</t>
  </si>
  <si>
    <t>UKUPNO RASHODI / IZDACI</t>
  </si>
  <si>
    <t>RAZDJEL  001   URED GRADONAČELNIKA</t>
  </si>
  <si>
    <t>GLAVA  01   URED GRADONAČELNIKA</t>
  </si>
  <si>
    <t>Program 1000 TROŠKOVI PLAĆA I MATERIJALNI TROŠKOVI UPRAVE</t>
  </si>
  <si>
    <t>Aktivnost A100001 TROŠKOVI PLAĆA I MATERIJALNI TROŠKOVI UPRAVE</t>
  </si>
  <si>
    <t>Rashodi poslovanja</t>
  </si>
  <si>
    <t>Rashodi za zaposlene</t>
  </si>
  <si>
    <t>Plaće (Bruto)</t>
  </si>
  <si>
    <t>Ostali rashodi za zaposlene</t>
  </si>
  <si>
    <t>Doprinosi na plaće</t>
  </si>
  <si>
    <t>Materijalni rashodi</t>
  </si>
  <si>
    <t>Naknade troškova zaposlenima</t>
  </si>
  <si>
    <t>Rashodi za materijal i energiju</t>
  </si>
  <si>
    <t>Rashodi za usluge</t>
  </si>
  <si>
    <t>Naknade troškova osobama izvan radnog odnosa</t>
  </si>
  <si>
    <t>Ostali nespomenuti rashodi poslovanja</t>
  </si>
  <si>
    <t>Financijski rashodi</t>
  </si>
  <si>
    <t>Kamate za primljene kredite i zajmove</t>
  </si>
  <si>
    <t>Ostali financijski rashodi</t>
  </si>
  <si>
    <t>Subvencije</t>
  </si>
  <si>
    <t>Subvencije trgovačkim društvima, poljoprivrednicima i obrtnicima izvan javnog sektora</t>
  </si>
  <si>
    <t>Pomoći dane u inozemstvo i unutar opće države</t>
  </si>
  <si>
    <t>Pomoći unutar općeg proračuna</t>
  </si>
  <si>
    <t>Naknade građanima i kućanstvima na temelju osiguranja i druge naknade</t>
  </si>
  <si>
    <t>Ostale naknade građanima i kućanstvima iz proračuna</t>
  </si>
  <si>
    <t>Ostali rashodi</t>
  </si>
  <si>
    <t>Tekuće donacije</t>
  </si>
  <si>
    <t>Kazne, penali i naknade štete</t>
  </si>
  <si>
    <t>Izvanredni rashodi  BRISANO</t>
  </si>
  <si>
    <t>Izdaci za financijsku imovinu i otplate zajmova</t>
  </si>
  <si>
    <t>Izdaci za otplatu glavnice primljenih kredita i zajmova</t>
  </si>
  <si>
    <t>Otplata glavnice primljenih zajmova i kredita od  kreditnih i ostalih financijskih institucija u javnom sektoru</t>
  </si>
  <si>
    <t>Otplata glavnice primljenih kredita i zajmova od kreditnih i ostalih financijskih institucija izvan javnog sektora</t>
  </si>
  <si>
    <t>Program 1001 OPREMANJE I INFORMATIZACIJA UPRAVE</t>
  </si>
  <si>
    <t>AKTIVNOST A100001 OPREMANJE I INFORMATIZACIJA UPRAVE</t>
  </si>
  <si>
    <t>Rashodi za nabavu nefinancijske imovine</t>
  </si>
  <si>
    <t>Rashodi za nabavu proizvedene dugotrajne imovine</t>
  </si>
  <si>
    <t>Postrojenja i oprema</t>
  </si>
  <si>
    <t>Nematerijalna proizvedena imovina</t>
  </si>
  <si>
    <t>Program 1002 POTICANJE MALOG I SREDNJEG PODUZETNIŠTVA</t>
  </si>
  <si>
    <t>Aktivnost A100001 POTICANJE MALOG I SREDNJEG PODUZETNIŠTVA</t>
  </si>
  <si>
    <t>RAZDJEL  003   ODJEL ZA DRUŠTVENE DJELATNOSTI</t>
  </si>
  <si>
    <t>GLAVA  01   KULTURA</t>
  </si>
  <si>
    <t>PRORAČUNSKI KORISNIK  30283   GRADSKI  MUZEJ</t>
  </si>
  <si>
    <t>Program 1000 PROGRAM USTANOVA U KULTURI</t>
  </si>
  <si>
    <t>Aktivnost A100001 REDOVNA DJELATNOST USTANOVA U KULTURI</t>
  </si>
  <si>
    <t>PRORAČUNSKI KORISNIK  30306   GRADSKA KNJIŽNICA</t>
  </si>
  <si>
    <t>Knjige, umjetnička djela i ostale izložbene vrijednosti</t>
  </si>
  <si>
    <t>PRORAČUNSKI KORISNIK  30314   GRADSKA GALERIJA "ANTUN GOJAK"</t>
  </si>
  <si>
    <t>Aktivnost A100003 LIKOVNA I KIPARSKA KOLONIJA</t>
  </si>
  <si>
    <t>Aktivnost A100004 OČUVANJE DJELA ANTUNA GOJAKA</t>
  </si>
  <si>
    <t>GLAVA  02   ŠKOLSTVO</t>
  </si>
  <si>
    <t>Program 1000 OSNOVNO ŠKOLSTVO DO NIVOA MINIMALNOG STANDARDA</t>
  </si>
  <si>
    <t>Kapitalni projekt K100001 KAPITALNA ULAGANJA U OSNOVNO ŠKOLSKO OBRAZOVANJE</t>
  </si>
  <si>
    <t>Građevinski objekti</t>
  </si>
  <si>
    <t>Rashodi za dodatna ulaganja na nefinancijskoj imovini</t>
  </si>
  <si>
    <t>Dodatna ulaganja na građevinskim objektima</t>
  </si>
  <si>
    <t>PRORAČUNSKI KORISNIK  12307   OŠ "PETRA PERICE"</t>
  </si>
  <si>
    <t>Aktivnost A100001 REDOVNA DJELATNOST OSNOVNE ŠKOLE</t>
  </si>
  <si>
    <t>Program 1001 OSNOVNO ŠKOLSTVO IZNAD NIVOA MINIMALNOG STANDARDA</t>
  </si>
  <si>
    <t>Aktivnost A100001 OSNOVNOŠKOLSKO OBRAZOVANJE IZNAD MINIMALNIH STANDARDA</t>
  </si>
  <si>
    <t>PRORAČUNSKI KORISNIK  12331   GLAZBENA ŠKOLA MAKARSKA</t>
  </si>
  <si>
    <t>PRORAČUNSKI KORISNIK  12358   OŠ "STJEPANA IVIČEVIĆA"</t>
  </si>
  <si>
    <t>GLAVA  03   PREDŠKOLSKI ODGOJ</t>
  </si>
  <si>
    <t>PRORAČUNSKI KORISNIK  30267   DJEČJI VRTIĆ "BIKOVSKO ZVONCE"</t>
  </si>
  <si>
    <t>Program 1000 DJEČJI VRTIĆI BIOKOVSKO ZVONCE</t>
  </si>
  <si>
    <t>Aktivnost A100001 REDOVNA ODGOJNA DJELATNOST</t>
  </si>
  <si>
    <t>GLAVA  04   ODJEL ZA DRUŠTVENE DJELATNOSTI</t>
  </si>
  <si>
    <t>Program 1001 ORGANIZACIJA KULTURNIH I ZABAVNIH MANIFESTACIJA</t>
  </si>
  <si>
    <t>Aktivnost A100001 MAKARSKO LJETO</t>
  </si>
  <si>
    <t>Aktivnost A100002 BOŽIĆNO-NOVOGODIŠNJI PROGRAM</t>
  </si>
  <si>
    <t>Aktivnost A100004 FESTIVAL STRIPA MA-FEST</t>
  </si>
  <si>
    <t>Aktivnost A100005 NATJECANJE "DEBELI I MRŠAVI"</t>
  </si>
  <si>
    <t>Aktivnost A100007 KARNEVAL</t>
  </si>
  <si>
    <t>Aktivnost A100008 OBILJEŽAVANJE VAŽNIH DATUMA</t>
  </si>
  <si>
    <t>Aktivnost A100010 KULTURNA ZIMA</t>
  </si>
  <si>
    <t>Aktivnost A100012 OSTALE KULTURNO ZABAVNE MANIFESTACIJE</t>
  </si>
  <si>
    <t>Aktivnost A100013 PRVI PLJESAK MAKARSKE RIVIJERE</t>
  </si>
  <si>
    <t>Aktivnost A100015 FESTIVAL KLAPA</t>
  </si>
  <si>
    <t>Aktivnost A100017 DALMACIJA WINO EXPO</t>
  </si>
  <si>
    <t>Aktivnost A100019 TORTA MAKARANA</t>
  </si>
  <si>
    <t>Program 1002 AKTIVNOSTI UDRUGA IZ KULTURE</t>
  </si>
  <si>
    <t>Aktivnost A100001 MATICA HRVATSKA</t>
  </si>
  <si>
    <t>Aktivnost A100002 HRVATSKO NJEMAČKO DRUŠTVO</t>
  </si>
  <si>
    <t>Aktivnost A100003 HKD "NAPREDAK"</t>
  </si>
  <si>
    <t>Aktivnost A100004 PJEVAČKE KLAPE</t>
  </si>
  <si>
    <t>Aktivnost A100005 LUTKARSKO DRUŠTVO "ZLATOUSTI"</t>
  </si>
  <si>
    <t>Aktivnost A100006 FOLKLORNI ANSAMBL "TEMPET"</t>
  </si>
  <si>
    <t>Aktivnost A100008 GRADSKA GLAZBA MAKARSKA</t>
  </si>
  <si>
    <t>Aktivnost A100010 POTPORE POJEDINCIMA I SKUPINAMA GRAĐANA</t>
  </si>
  <si>
    <t>Aktivnost A100011 GRADSKI ZBOR MAKARSKA</t>
  </si>
  <si>
    <t>Program 1002 SREDNJOŠKOLSKO OBRAZOVANJE</t>
  </si>
  <si>
    <t>Aktivnost A100001 SREDNJA STRUKOVNA ŠKOLA MAKARSKA</t>
  </si>
  <si>
    <t>Aktivnost A100002 SREDNJA ŠKOLA FRA ANDRIJA KAČIĆ MIOŠIĆ</t>
  </si>
  <si>
    <t>Aktivnost A100003 OSTALE POMOĆI SREDNJIM ŠKOLAMA MAKARSKA</t>
  </si>
  <si>
    <t>Program 1003 SUFINANCIRANJE POTREBA STUDENATA</t>
  </si>
  <si>
    <t>Aktivnost A100001 PRIJEVOZ STUDENATA</t>
  </si>
  <si>
    <t>Aktivnost A100002 KREDITIRANJE STUDENATA</t>
  </si>
  <si>
    <t>Aktivnost A100003 KINEZIOLOŠKI FAKULTET - STIPENDIRANJE STUDENATA I OSTALO</t>
  </si>
  <si>
    <t>Program 1000 DJELATNOST USTANOVE GRADSKI SPORTSKI CENTAR</t>
  </si>
  <si>
    <t>Aktivnost A100001 REDOVNA DJELATNOST GRADSKOG SPORTSKOG CENTRA</t>
  </si>
  <si>
    <t>Program 1001 DJELATNOST SPORTSKIH UDRUGA</t>
  </si>
  <si>
    <t>Aktivnost A100001 REDOVNA DJELATNOST ZAJEDNICE SPORTSKIH UDRUGA</t>
  </si>
  <si>
    <t>Aktivnost A100002 REDOVNA DJELATNOST HNK ZMAJ</t>
  </si>
  <si>
    <t>Program 1002 POKROVITELJSTVA NAD SPORTSKIM NATJECANJEM</t>
  </si>
  <si>
    <t>Aktivnost A100001 POKROVITELJSTVA NAD NATJECANJIMA</t>
  </si>
  <si>
    <t>Program 1003 OSTALE PROGRAMSKE AKTIVNOSTI</t>
  </si>
  <si>
    <t>Aktivnost A100001 NAGRADE ZA IZUZETNE SPORTSKE USPJEHE</t>
  </si>
  <si>
    <t>Aktivnost A100003 OSPOSOBLJAVANJE STRUČNIH KADROVA</t>
  </si>
  <si>
    <t>Aktivnost A100005 SPORT I REKREACIJA INVALIDNIH OSOBA</t>
  </si>
  <si>
    <t>Aktivnost A100006 PROSLAVA OBLJETNICA SPORTSKIH KLUBOVA</t>
  </si>
  <si>
    <t>Aktivnost A100008 SPORT I  REKREACIJA  DJECE I MLADEŽI</t>
  </si>
  <si>
    <t>Program 1000 POMOĆ KUĆANSTVIMA</t>
  </si>
  <si>
    <t>Aktivnost A100001 POMOĆ OBITELJIMA SLABIJEG IMOVNOG STANJA</t>
  </si>
  <si>
    <t>Aktivnost A100002 POMOĆ ZA TROŠKOVE OGRIJEVA</t>
  </si>
  <si>
    <t>Aktivnost A100003 BOŽIČNICA I USKRSNICA ZA UMIROVLJENIKE</t>
  </si>
  <si>
    <t>Aktivnost A100004 PRIJEVOZ UMIROVLJENIKA</t>
  </si>
  <si>
    <t>Aktivnost A100005 SUFINANCIRANJE BORAVKA DJECE U VRTIĆIMA</t>
  </si>
  <si>
    <t>Program 1001 POTPORE STUDENTIMA I UČENICIMA</t>
  </si>
  <si>
    <t>Aktivnost A100002 POKLONI DJECI ZA BLAGDANE</t>
  </si>
  <si>
    <t>Aktivnost A100003 POTPORE STUDENTIMA - STIPENDIJE</t>
  </si>
  <si>
    <t>Program 1002 POMOĆI USTANOVAMA,UDRUGAMA I OSOBAMA S INVALIDITETOM</t>
  </si>
  <si>
    <t>Aktivnost A100002 UDRUGA SUNCE</t>
  </si>
  <si>
    <t>Aktivnost A100003 UDRUGA HVIDRA</t>
  </si>
  <si>
    <t>Aktivnost A100005 UDRUGA SAB  MAKARSKOG PRIMORJA</t>
  </si>
  <si>
    <t>Program 1003 POMOĆI UDRUGAMA GRAĐANA I OSTALIM NEPROFITNIM ORG.</t>
  </si>
  <si>
    <t>Aktivnost A100002 UDRUGA RODITELJA POGINULIH BRANITELJA</t>
  </si>
  <si>
    <t>Aktivnost A100003 UDRUGA UDOVICA POGINULIH BRANITELJA</t>
  </si>
  <si>
    <t>Aktivnost A100004 UDRUGA UMIROVLJENIKA</t>
  </si>
  <si>
    <t>Aktivnost A100005 MAKARSKA DIJABETIČKA UDRUGA</t>
  </si>
  <si>
    <t>Aktivnost A100006 UDRUGA MULTIPLE SKLEROZE</t>
  </si>
  <si>
    <t>Aktivnost A100007 UDRUGA LANTERNA</t>
  </si>
  <si>
    <t>Aktivnost A100008 UDRUGA SV.VINKA PAULSKOG</t>
  </si>
  <si>
    <t>Aktivnost A100009 KLUB LIJEČENIH ALKOHOLIČARA</t>
  </si>
  <si>
    <t>Aktivnost A100011 UDRUGA 156.BRIGADE HRVATSKE VOJSKE</t>
  </si>
  <si>
    <t>Program 1004 OSTALE TEKUĆE DONACIJE</t>
  </si>
  <si>
    <t>Aktivnost A100001 OSTALE TEKUĆE DONACIJE</t>
  </si>
  <si>
    <t>Program 1000 DOBROVOLJNO VATROGASNO DRUŠTVO</t>
  </si>
  <si>
    <t>Aktivnost A100001 REDOVNA DJELATNOST DVD MAKARSKA</t>
  </si>
  <si>
    <t>Program 1001 CIVILNA ZAŠTITA</t>
  </si>
  <si>
    <t>Aktivnost A100001 CIVILNA ZAŠTITA</t>
  </si>
  <si>
    <t>Program 1002 GORSKA SLUŽBA SPAŠAVANJA</t>
  </si>
  <si>
    <t>Aktivnost A100001 GORSKA SLUŽBA SPAŠAVANJA</t>
  </si>
  <si>
    <t>Program 1003 POMOĆI ZDRAVSTVENIM ORGANIZACIJAMA</t>
  </si>
  <si>
    <t>Aktivnost A100001 HITNA MEDICINSKA POMOĆ - POMOĆ ZDRAVSTVENIM ORGANIZACIJAMA</t>
  </si>
  <si>
    <t>Program 1005 HRVATSKI CRVENI KRIŽ</t>
  </si>
  <si>
    <t>Aktivnost A100001 CRVENI KRIŽ</t>
  </si>
  <si>
    <t>Program 1008 LJETNO DEŽURSTVO POLICIJE</t>
  </si>
  <si>
    <t>Aktivnost A100001 LJETNO DEŽURSTVO POLICIJE</t>
  </si>
  <si>
    <t>Program 1000 PROGRAM JAVNIH POTREBA U TEHNIČKOJ KULTURI</t>
  </si>
  <si>
    <t>Aktivnost A100001 AKTIVNOST UDRUGA TEHNIČKE KULTURE</t>
  </si>
  <si>
    <t>RAZDJEL  005   ODJEL ZA GOSPODARENJE PROSTOROM</t>
  </si>
  <si>
    <t>GLAVA  01   ODJEL ZA GOSPODARENJE PROSTOROM</t>
  </si>
  <si>
    <t>Program 1000 GRAĐENJE OBJEKATA I UREĐAJA ZA JAVNE POVRŠINE</t>
  </si>
  <si>
    <t>Kapitalni projekt K100001 KALA LARGA</t>
  </si>
  <si>
    <t>Kapitalni projekt K100006 PARK OSEJAVA</t>
  </si>
  <si>
    <t>Kapitalni projekt K100007 TRG KOD SPOMENIKA NA GLAVICI</t>
  </si>
  <si>
    <t>Kapitalni projekt K100008 IZGRADNJA DJEČJIH IGRALIŠTA, BOČALIŠTA I SKATE PARK</t>
  </si>
  <si>
    <t>Kapitalni projekt K100009 HELIODROM</t>
  </si>
  <si>
    <t>Kapitalni projekt K100010 OSTALA IZGRADNJA KOMUNALNE INFRASTRUKTURE ZA JAVNE POVRŠINE</t>
  </si>
  <si>
    <t>Kapitalni projekt K100013 PARK SVETI PETAR</t>
  </si>
  <si>
    <t>Kapitalni projekt K100014 TRG ISPRED CRKVE KRALJICE MIRA NA ZELENCI</t>
  </si>
  <si>
    <t>Kapitalni projekt K100015 IZGRADNJA I REKONSTRUKCIJA GRADSKE PLAŽE</t>
  </si>
  <si>
    <t>Kapitalni projekt K100016 IZGRADNJA PARKOVA I JAVNOG ZELENILA NA JPP</t>
  </si>
  <si>
    <t>Kapitalni projekt K100017 DJEČJI EU ASTRO-PARK</t>
  </si>
  <si>
    <t>Kapitalni projekt K100020 "KORAK VIŠE" - RAMPA ZA INVALIDE</t>
  </si>
  <si>
    <t>Kapitalni projekt K100022 IZGRADNJA I REKONSTRUKCIJA KALE ZAGORSKE ULICE</t>
  </si>
  <si>
    <t>Kapitalni projekt K100023 IZGRADNJA I REKONSTRUKCIJA TRGA 04.SVIBNJA 533</t>
  </si>
  <si>
    <t>Kapitalni projekt K100024 IZGRADNJA I REKONSTRUKCIJA KALE GLAZBARSKE ULICE</t>
  </si>
  <si>
    <t>Kapitalni projekt K100025 IZGRADNJA I REKONSTRUKCIJA KALE PRIMORSKE ULICE</t>
  </si>
  <si>
    <t>Kapitalni projekt K100026 IZGRADNJA I REKONSTRUKCIJA TRGA TIN UJEVIĆ</t>
  </si>
  <si>
    <t>Kapitalni projekt K100027 IZGRADNJA I REKONSTRUKCIJA TRGA SUVENIRA -ŽBARE</t>
  </si>
  <si>
    <t>Kapitalni projekt K100028 IZGRADNJA I REKONSTRUKCIJA TRGA U MAKRU</t>
  </si>
  <si>
    <t>Program 1001 ZEMLJIŠTE ZA NERAZVRSTANE CESTE</t>
  </si>
  <si>
    <t>Kapitalni projekt K100001 OTKUP ZEMLJIŠTA ZA NERAZVRSTANE CESTE</t>
  </si>
  <si>
    <t>Rashodi za nabavu neproizvedene dugotrajne imovine</t>
  </si>
  <si>
    <t>Materijalna imovina - prirodna bogatstva</t>
  </si>
  <si>
    <t>Program 1002 GRAĐENJE OBJEKATA I UREĐAJA ZA NERAZVRSTANE CESTE</t>
  </si>
  <si>
    <t>Kapitalni projekt K100001 ZADARSKA ULICA</t>
  </si>
  <si>
    <t>Kapitalni projekt K100002 ULICA PARALELNA SA ZADARSKOM</t>
  </si>
  <si>
    <t>Kapitalni projekt K100003 ULICA UZ ZGRADE POS-a</t>
  </si>
  <si>
    <t>Kapitalni projekt K100005 KRIŽANJE ULICE S.IVIČEVIĆA - ULAZ U NASELJE ISTOK</t>
  </si>
  <si>
    <t>Kapitalni projekt K100006 SPOJNA ULICA NA ISTOKU</t>
  </si>
  <si>
    <t>Kapitalni projekt K100008 PRIKLJUČCI NA D8 SA SJEVERNE STRANE</t>
  </si>
  <si>
    <t>Kapitalni projekt K100009 ULICA PUT MOČE</t>
  </si>
  <si>
    <t>Kapitalni projekt K100010 ULICA UNUTAR DPU DONJE LUKE 3</t>
  </si>
  <si>
    <t>Kapitalni projekt K100012 ULICA K.P.KREŠIMIRA I ODVOJKA ISTE</t>
  </si>
  <si>
    <t>Kapitalni projekt K100013 ULICA M.GLAVINIĆA</t>
  </si>
  <si>
    <t>Kapitalni projekt K100014 ULICA PARALELNO S ĐAKOVAČKOM</t>
  </si>
  <si>
    <t>Kapitalni projekt K100015 ULICE NA DUGIŠU -PUT DUGIŠA</t>
  </si>
  <si>
    <t>Kapitalni projekt K100016 SPOJ ULICA  A.G.MATOŠA I GRADIŠĆANSKIH HRVATA</t>
  </si>
  <si>
    <t>Kapitalni projekt K100018 ULICE NA PREDJELU POŽARA</t>
  </si>
  <si>
    <t>Kapitalni projekt K100019 ULICA OCA PETRA PERICE</t>
  </si>
  <si>
    <t>Kapitalni projekt K100021 ULICE U VELIKOM BRDU</t>
  </si>
  <si>
    <t>Kapitalni projekt K100022 GRAČKE SKALE I LICIJANOV PROLAZ</t>
  </si>
  <si>
    <t>Kapitalni projekt K100023 ULICE OD ZGRADA POS-a DO ZADARSKE ULICE</t>
  </si>
  <si>
    <t>Kapitalni projekt K100025 IZGRADNJA NERAZVRSTANIH CESTA</t>
  </si>
  <si>
    <t>Kapitalni projekt K100026 NASTAVAK ULICE PETORICE ALAČEVIĆA</t>
  </si>
  <si>
    <t>Kapitalni projekt K100027 ODVOJAK ULICE GRADIŠĆANSKIH HRVATA</t>
  </si>
  <si>
    <t>Kapitalni projekt K100029 PRIKLJUČAK NA D8 S POTHODNIKOM NA MOČI</t>
  </si>
  <si>
    <t>Kapitalni projekt K100031 ZAGREBAČKA ULICA</t>
  </si>
  <si>
    <t>Kapitalni projekt K100032 SPLITSKA ULICA</t>
  </si>
  <si>
    <t>Kapitalni projekt K100035 ULICA KIPARA MEŠTROVIĆA</t>
  </si>
  <si>
    <t>Kapitalni projekt K100037 IZGRADNJA PROMETNICA U OBUHVATU UPU-a VOLICIJA 2</t>
  </si>
  <si>
    <t>Kapitalni projekt K100040 IZGRADNJA PROMETNICA U OBUHVATU UPU-a ZELENKA 2</t>
  </si>
  <si>
    <t>Kapitalni projekt K100041 IZGRADNJA PROMETNICA U OBUHVATU UPU-a BILAJE 1</t>
  </si>
  <si>
    <t>Kapitalni projekt K100042 IZGRADNJA ŠIBENSKE ULICE</t>
  </si>
  <si>
    <t>Kapitalni projekt K100043 IZGRADNJA PROMETNICA IZ OBUHVATA UPU-a BATINIĆI</t>
  </si>
  <si>
    <t>Kapitalni projekt K100044 IZGRADNJA NASTAVKA ULICE OD ZGRADE POS-a DO LULIČEVE</t>
  </si>
  <si>
    <t>Kapitalni projekt K100045 IZGRADNJA ULICA NA PREDJELU POŽARE -MAKARSKA</t>
  </si>
  <si>
    <t>Kapitalni projekt K100046 IZGRADNJA ULICE ANTE STARČEVIĆA</t>
  </si>
  <si>
    <t>Program 1003 GRAĐENJE OBJEKATA I UREĐAJA ZA GROBLJA</t>
  </si>
  <si>
    <t>Kapitalni projekt K100002 GRAĐENJE OBJEKATA I UREĐAJA ZA GROBLJE VELIKO BRDO</t>
  </si>
  <si>
    <t>Kapitalni projekt K100003 GRAĐENBJE OBJEKATA I UREĐAJA ZA GROBLJE SV. ANDRIJA</t>
  </si>
  <si>
    <t>Kapitalni projekt K100004 GRAĐENJE OBJEKATA I UREĐAJA ZA GROBLJE U MAKRU</t>
  </si>
  <si>
    <t>Program 1004 GRAĐENJE OBJEKATA I UREĐAJA ZA JAVNU RASVJETU</t>
  </si>
  <si>
    <t>Kapitalni projekt K100001 GRAĐENJE OBJEKATA I UREĐAJA ZA JAVNU RASVJETU</t>
  </si>
  <si>
    <t>Kapitalni projekt K100002 PRIMJENA MJERA ENERGETSKE UČINKOVITOSTI NA JAVNU RASVJETU</t>
  </si>
  <si>
    <t>Program 1005 GRAĐENJE OBJEKATA I UREĐAJA ZA OPSKRBU PITKOM VODOM</t>
  </si>
  <si>
    <t>Kapitalni projekt K100003 IZGRADNJA VODOOPSKRBNOG SUSTAVA NA PODRUČJU GRADA MAKARSKE</t>
  </si>
  <si>
    <t>Program 1006 GRAĐENJE OBJEKATA I UREĐAJA ZA ODVODNJU I PROČIŠĆAVANJE OTPADNIH VODA</t>
  </si>
  <si>
    <t>Kapitalni projekt K100001 IZGRADNJA OBORINSKOG SUSTAVA NA PODRUČJU GRADA</t>
  </si>
  <si>
    <t>Kapitalni projekt K100003 IZGRADNJA KANALIZACIJSKOG SUSTAVA NA PODRUČJU GRADA</t>
  </si>
  <si>
    <t>Program 1000 ODRŽAVANJE I POPRAVAK OBORINSKOG SUSTAVA</t>
  </si>
  <si>
    <t>Aktivnost A100001 ODRŽAVANJE OBORINSKOG SUSTAVA</t>
  </si>
  <si>
    <t>Program 1001 ODRŽAVANJE ČISTOĆE JAVNIH POVRŠINA</t>
  </si>
  <si>
    <t>Aktivnost A100001 ODRŽAVANJE ČISTOĆE JAVNIH POVRŠINA</t>
  </si>
  <si>
    <t>Kapitalne pomoći</t>
  </si>
  <si>
    <t>Program 1003 ODRŽAVANJE JAVNIH POVRŠINA</t>
  </si>
  <si>
    <t>Aktivnost A100001 ODRŽAVANJE JAVNIH POVRŠINA</t>
  </si>
  <si>
    <t>Program 1004 ODRŽAVANJE NERAZVRSTANIH CESTA</t>
  </si>
  <si>
    <t>Aktivnost A100001 ODRŽAVANJE NERAZVRSTANIH CESTA</t>
  </si>
  <si>
    <t>Program 1005 ODRŽAVANJE JAVNE RASVJETE</t>
  </si>
  <si>
    <t>Aktivnost A100001 ODRŽAVANJE JAVNE RASVJETE</t>
  </si>
  <si>
    <t>Program 1006 OSTALO ODRŽAVANJE</t>
  </si>
  <si>
    <t>Aktivnost A100001 OSTALO ODRŽAVANJE</t>
  </si>
  <si>
    <t>Program 1001 IZGRADNJA KAPITALNIH OBJEKATA</t>
  </si>
  <si>
    <t>Kapitalni projekt K100005 IZGRADNJA STANOVA POS-a</t>
  </si>
  <si>
    <t>Kapitalni projekt K100006 IZGRADNJA SPORTSKE LUČICE</t>
  </si>
  <si>
    <t>Kapitalni projekt K100007 IGRALIŠTE ZA MALE SPORTOVE NA GŠC-u</t>
  </si>
  <si>
    <t>Kapitalni projekt K100009 UGRADNJA SUSTAVA ZA NAVODNJAVANJE SPORTSKIH TERENA</t>
  </si>
  <si>
    <t>Program 1002 IZRADA TEHNIČKE DOKUMENTACIJE</t>
  </si>
  <si>
    <t>Kapitalni projekt K100001 IZRADA TEHNIČKE DOKUMENTACIJE</t>
  </si>
  <si>
    <t>Program 1000 SANACIJA SPOMENIČKE BAŠTINE</t>
  </si>
  <si>
    <t>Aktivnost A100001 SANACIJA SPOMENIČKE BAŠTINE</t>
  </si>
  <si>
    <t>Program 1000 ZBRINJAVANJE KOMUNALNOG OTPADA</t>
  </si>
  <si>
    <t>Aktivnost A100002 EKO-RENTA I RENTA ZA SANACIJU ODLAGALIŠTA</t>
  </si>
  <si>
    <t>Program 1000 ADAPTACIJA I SANACIJA OBJEKATA</t>
  </si>
  <si>
    <t>Kapitalni projekt K100001 ADAPTACIJA ZGRADE GRADA MAKARSKA</t>
  </si>
  <si>
    <t>Kapitalni projekt K100006 ZGRADA NA SPORTSKOM CENTRU -STARA UPRAVNA ZGRADA</t>
  </si>
  <si>
    <t>Kapitalni projekt K100007 OSTALE ZGRADE U GRADU MAKARSKA</t>
  </si>
  <si>
    <t>Kapitalne donacije</t>
  </si>
  <si>
    <t>Kapitalni projekt K100008 STARA UPRAVNA ZGRADA METALPLASTIKE</t>
  </si>
  <si>
    <t>Program 1000 IZRADA PROSTORNO PLANSKE DOKUMENTACIJE</t>
  </si>
  <si>
    <t>Kapitalni projekt K100001 IZRADA PROSTORNO PLANSKE DOKUMENTACIJE</t>
  </si>
  <si>
    <t>RAZDJEL  006   POGON ZA OBAVLJANJE KOMUNALNE  DJELATNOSTI U GRADU MAKARSKOJ</t>
  </si>
  <si>
    <t>GLAVA  01   POGON ZA OBAVLJANJE KOMUNALNE DJELATNOSTI</t>
  </si>
  <si>
    <t>Program 1000 POGON ZA KOMUNALNU DJELATNOST</t>
  </si>
  <si>
    <t>Aktivnost A100001 POGON ZA KOMUNALNU DJELATNOST</t>
  </si>
  <si>
    <t>RAZDJEL  007   GRADSKO VIJEĆE</t>
  </si>
  <si>
    <t>GLAVA  01   GRADSKO VIJEĆE</t>
  </si>
  <si>
    <t>Program 1000 GRADSKO VIJEĆE</t>
  </si>
  <si>
    <t>Aktivnost A100001 GRADSKO VIJEĆE</t>
  </si>
  <si>
    <t>Aktivnost A100003 MJESNI ODBORI</t>
  </si>
  <si>
    <t>OPĆI DIO</t>
  </si>
  <si>
    <t>A. RAČUN PRIHODA I RASHODA</t>
  </si>
  <si>
    <t>VRSTA PRIHODA / RASHODA</t>
  </si>
  <si>
    <t>Prihodi poslovanja</t>
  </si>
  <si>
    <t>Prihodi od poreza</t>
  </si>
  <si>
    <t>Porez i prirez na dohodak</t>
  </si>
  <si>
    <t>Porezi na imovinu</t>
  </si>
  <si>
    <t>Porezi na robu i usluge</t>
  </si>
  <si>
    <t>Ostali prihodi od poreza</t>
  </si>
  <si>
    <t>Pomoći iz inozemstva (darovnice) i od subjekata unutar općeg proračuna</t>
  </si>
  <si>
    <t>Pomoći iz proračuna</t>
  </si>
  <si>
    <t>Pomoći od ostalih subjekata unutar općeg proračuna</t>
  </si>
  <si>
    <t>Pomoći izravnanja za decentralizirane funkcije</t>
  </si>
  <si>
    <t>Prihodi od imovine</t>
  </si>
  <si>
    <t>Prihodi od financijske imovine</t>
  </si>
  <si>
    <t>Prihodi od nefinancijske imovine</t>
  </si>
  <si>
    <t>Prihodi od upravnih i administrativnih pristojbi, pristojbi po posebnim propisima i naknada</t>
  </si>
  <si>
    <t>Upravne i administrativne pristojbe</t>
  </si>
  <si>
    <t>Prihodi po posebnim propisima</t>
  </si>
  <si>
    <t>Komunalni doprinosi i naknade</t>
  </si>
  <si>
    <t>Prihodi od prodaje proizvoda i robe te pruženih usluga i prihodi od donacija</t>
  </si>
  <si>
    <t>Prihodi od prodaje proizvoda i robe te pruženih usluga</t>
  </si>
  <si>
    <t>Donacije od pravnih i fizičkih osoba izvan opće države</t>
  </si>
  <si>
    <t>Kazne, upravne mjere i ostali prihodi</t>
  </si>
  <si>
    <t>Kazne i upravne mjere</t>
  </si>
  <si>
    <t>Ostali prihodi</t>
  </si>
  <si>
    <t>Prihodi od prodaje nefinancijske imovine</t>
  </si>
  <si>
    <t>Prihodi od prodaje neproizvedene dugotrajne imovine</t>
  </si>
  <si>
    <t>Prihodi od prodaje materijalne imovine - prirodnih bogatstava</t>
  </si>
  <si>
    <t>Prihodi od prodaje proizvedene dugotrajne imovine</t>
  </si>
  <si>
    <t>Prihodi od prodaje građevinskih objekata</t>
  </si>
  <si>
    <t>C. RASPOLOŽIVA SREDSTAVA IZ PRETHODNIH GODINA (VIŠAK PRIHODA I REZERVIRANJA)</t>
  </si>
  <si>
    <t>Vlastiti izvori</t>
  </si>
  <si>
    <t>Rezultat poslovanja</t>
  </si>
  <si>
    <t>Višak/manjak prihoda</t>
  </si>
  <si>
    <t>Izvor  OPĆI PRIHODI I PRIMICI</t>
  </si>
  <si>
    <t>FUNKCIJSKA KLASIFIKACIJA  0111 IZVRŠNA  I ZAKONODAVNA TIJELA</t>
  </si>
  <si>
    <t>FUNKCIJSKA KLASIFIKACIJA  0490 EKONOMSKI POSLOVI KOJI NISU DRUGDJE SVRSTANI</t>
  </si>
  <si>
    <t>FUNKCIJSKA KLASIFIKACIJA  0840 RELIGIJSKE I DRUGE SLUŽBE ZAJEDNICE</t>
  </si>
  <si>
    <t>FUNKCIJSKA KLASIFIKACIJA  1090 AKTIVNOSTI SOCIJALNE ZAŠTITE KOJE NISU DRUGDJE SVRSTANE</t>
  </si>
  <si>
    <t>Izvor  PRIHOD OD NAKNADE ZA NEZAKONITO IZGRAĐENE ZGRADE</t>
  </si>
  <si>
    <t>Izvor  OSTALE POMOĆI</t>
  </si>
  <si>
    <t>Izvor  PRIHODI OD PRODAJE NEFINANCIJSKE IMOVINE</t>
  </si>
  <si>
    <t>FUNKCIJSKA KLASIFIKACIJA  0474 VIŠENAMJENSKI RAZVOJNI PROJEKTI</t>
  </si>
  <si>
    <t>FUNKCIJSKA KLASIFIKACIJA  0820 SLUŽBE KULTURE</t>
  </si>
  <si>
    <t>Izvor  OSTALI PRIHODI ZA POSEBNE NAMJENE</t>
  </si>
  <si>
    <t>FUNKCIJSKA KLASIFIKACIJA  0912 OSNOVNO OBRAZOVANJE</t>
  </si>
  <si>
    <t>FUNKCIJSKA KLASIFIKACIJA  0911 PREDŠKOLSKO OBRAZOVANJE</t>
  </si>
  <si>
    <t>Izvor  DONACIJE</t>
  </si>
  <si>
    <t>FUNKCIJSKA KLASIFIKACIJA  0922 VIŠE SREDNJOŠKOLSKO OBRAZOVANJE</t>
  </si>
  <si>
    <t>FUNKCIJSKA KLASIFIKACIJA  0941 PRVI STUPANJ VISOKE NAOBRAZBE</t>
  </si>
  <si>
    <t>FUNKCIJSKA KLASIFIKACIJA  0810 SLUŽBE REKREACIJE I SPORTA</t>
  </si>
  <si>
    <t>FUNKCIJSKA KLASIFIKACIJA  1070 SOCIJALNA POMOĆ STANOVNIŠTVU KOJE NIJE OBUHVAĆENO REDOVNIM SOCIJALNIM PROGRAMIMA</t>
  </si>
  <si>
    <t>FUNKCIJSKA KLASIFIKACIJA  0320 USLUGE PROTUPOŽARNE ZAŠTITE</t>
  </si>
  <si>
    <t>FUNKCIJSKA KLASIFIKACIJA  0220 CIVILNA OBRANA</t>
  </si>
  <si>
    <t>FUNKCIJSKA KLASIFIKACIJA  0721 OPĆE MEDICINSKE USLUGE</t>
  </si>
  <si>
    <t>FUNKCIJSKA KLASIFIKACIJA  0620 RAZVOJ ZAJEDNICE</t>
  </si>
  <si>
    <t>Izvor  PRIHODI OD KOMUNALNOG DOPRINOSA</t>
  </si>
  <si>
    <t>Izvor  PRIHODI OD KONCESIJA I KONCESIJSKIH ODOBRENJA</t>
  </si>
  <si>
    <t>FUNKCIJSKA KLASIFIKACIJA  1012 INVALIDITET</t>
  </si>
  <si>
    <t>FUNKCIJSKA KLASIFIKACIJA  0610 RAZVOJ STANOVANJA</t>
  </si>
  <si>
    <t>FUNKCIJSKA KLASIFIKACIJA  0640 ULIČNA RASVJETA</t>
  </si>
  <si>
    <t>Izvor  PRIHODI OD NAKNADA ZA VODOOPSKRBU I ODVODNJU</t>
  </si>
  <si>
    <t>FUNKCIJSKA KLASIFIKACIJA  0630 OPSKRBA VODOM</t>
  </si>
  <si>
    <t>FUNKCIJSKA KLASIFIKACIJA  0520 GOSPODARENJE OTPADNIM VODAMA</t>
  </si>
  <si>
    <t>FUNKCIJSKA KLASIFIKACIJA  0560 POSLOVI I USLUGE ZAŠTITE OKOLIŠA KOJI NISU DRUGDJE SVRSTANI</t>
  </si>
  <si>
    <t>Izvor  PRIHODI OD KOMUNALNE NAKNADE</t>
  </si>
  <si>
    <t>FUNKCIJSKA KLASIFIKACIJA  1060 STANOVANJE</t>
  </si>
  <si>
    <t>Izvor  PRIHODI OD SPOMENIČKE RENTE</t>
  </si>
  <si>
    <t>FUNKCIJSKA KLASIFIKACIJA  0510 GOSPODARENJE OTPADOM</t>
  </si>
  <si>
    <t>Izvor  VLASTITI PRIHODI</t>
  </si>
  <si>
    <t>Na temelju  članaka  39.  Zakona o proračunu  (Narodne novine 87/08 i 136/12),  te članka  39. Statuta Grada Makarske (Glasnik Grada Makarske 08/09,</t>
  </si>
  <si>
    <t>Članak 1.</t>
  </si>
  <si>
    <t xml:space="preserve">        I. OPĆI DIO</t>
  </si>
  <si>
    <t xml:space="preserve">PROMJENA IZNOSA </t>
  </si>
  <si>
    <t>% PROM JENE</t>
  </si>
  <si>
    <t xml:space="preserve">                    A. RAČUN PRIHODA I RASHODA</t>
  </si>
  <si>
    <t>RAZLIKA - VIŠAK</t>
  </si>
  <si>
    <t xml:space="preserve">                    B. RAČUN ZADUŽIVANJA / FINANCIRANJA</t>
  </si>
  <si>
    <t>Primici od financijske imovine i zaduživanja</t>
  </si>
  <si>
    <t>NETO FINANCIRANJE</t>
  </si>
  <si>
    <t>VIŠAK/MANJAK + NETO FINANCIRANJA</t>
  </si>
  <si>
    <t xml:space="preserve">        C.RASPOLOŽIVA SREDSTVA IZ PRETHODNIH GODINA </t>
  </si>
  <si>
    <t xml:space="preserve">Vlastiti izvori/ Višak, manjak prihoda </t>
  </si>
  <si>
    <t>VIŠAK/MANJAK + NETO ZADUŽIVANJA/FINANCIRANJA - DIO MANJKA SREDSTVA IZ PRETHODNIH GODINA</t>
  </si>
  <si>
    <t>Članak 2.</t>
  </si>
  <si>
    <t>OSTVARENJE 2013.</t>
  </si>
  <si>
    <t>PLAN 2014.</t>
  </si>
  <si>
    <t>NOVI PLAN 2014.</t>
  </si>
  <si>
    <t xml:space="preserve">                                                                                                                                 Članak 4.</t>
  </si>
  <si>
    <t>U članku 5. u kojem su u planu razvojnih programa  prikazani planirani rashodi za investicije i davanje kapitalnih pomoći  mijenja se plan za 2014. godinu i to kako slijedi:</t>
  </si>
  <si>
    <t xml:space="preserve">                      Članak 5.</t>
  </si>
  <si>
    <t>Ur.broj: 2147/05-04-12/1-14-6</t>
  </si>
  <si>
    <t xml:space="preserve">U članku 3. stavak 1. mijenja se i glasi: </t>
  </si>
  <si>
    <t xml:space="preserve">U računu financiranja za 2014. godinu prikazani su izdaci u iznosu od 6.994.000 kuna. Cjelokupni iznos ovih izdataka se odnosi na povrat dijela dugoročnog </t>
  </si>
  <si>
    <t>I. Izmjene i dopune Proračuna stupaju  na snagu 8 dana od dana objave u Glasniku Grada Makarske.</t>
  </si>
  <si>
    <t xml:space="preserve">U Proračunu Grada Makarske za 2014. godinu i projekciji proračuna za 2015. i 2016.  («Glasnik Grada Makarske», broj 06/13) u članaku 2. </t>
  </si>
  <si>
    <t>mijenja se opći dio  proračuna za 2014. godinu.</t>
  </si>
  <si>
    <t>kredita za financiranje gradnje Gradske sportske dvorane s bazenom.</t>
  </si>
  <si>
    <t>Opći dio proračun koji  čine račun prihoda i rashoda i račun financiranja mijenja se proračun za 2014. godinu  kako slijedi:</t>
  </si>
  <si>
    <t xml:space="preserve">                                                                                                            Članak 3.</t>
  </si>
  <si>
    <t>Mijenja se članak 4. pa se smanjenje i povečanje prihoda i rashoda po ekonomskoj, organizacijskoj, programskoj i funkcijskoj klasifikaciji, te po izvorima</t>
  </si>
  <si>
    <t xml:space="preserve">financiranja i to na trečoj razini računskog plana utvrđuje u  posebnom dijelu  proračuna kako slijedi:  </t>
  </si>
  <si>
    <t>I. IZMJENE I DOPUNE PRORAČUNA GRADA MAKARSKE  ZA  2014.G.</t>
  </si>
  <si>
    <t>PRILOG</t>
  </si>
  <si>
    <t xml:space="preserve">                    I. Izmjene i dopune Proračuna Grada Makarske  za 2014. godinu </t>
  </si>
  <si>
    <t>GRAD MAKARSKA</t>
  </si>
  <si>
    <t>I. Izmjenu i dopunu Programa javnih potreba u kulturi Grada Makarske za 2014. godinu</t>
  </si>
  <si>
    <t>I.       PROGRAM</t>
  </si>
  <si>
    <r>
      <t>Za realizaciju I. Izmjene i dopune Programa javnih potreba u kulturi Grada Makarske za 2014. godinu</t>
    </r>
    <r>
      <rPr>
        <b/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>potrebno je planirati:</t>
    </r>
  </si>
  <si>
    <t xml:space="preserve">PLAN </t>
  </si>
  <si>
    <t xml:space="preserve">NOVI PLAN </t>
  </si>
  <si>
    <t>UKUPNO:</t>
  </si>
  <si>
    <t>1. AKTIVNOSTI USTANOVA:</t>
  </si>
  <si>
    <t>1.1. Gradska knjižnica Makarska</t>
  </si>
  <si>
    <t xml:space="preserve">1.2. Gradski muzej Makarska </t>
  </si>
  <si>
    <t>1.3. Gradska galerija Antuna Gojaka</t>
  </si>
  <si>
    <t>2. ORGANIZACIJE I SPONZORSTVA MANIFESTACIJA:</t>
  </si>
  <si>
    <t>2.1. Organizacije manifestacija:</t>
  </si>
  <si>
    <t>2.1.1. Božićno - novogodišnji program</t>
  </si>
  <si>
    <t>2.1.2. Karneval</t>
  </si>
  <si>
    <t>2.1.3. Makarsko kulturno ljeto</t>
  </si>
  <si>
    <t>2.1.4. Festival klapa uz mandoline i gitare</t>
  </si>
  <si>
    <t>2.1.5. Obilježavanje datuma</t>
  </si>
  <si>
    <t>2.1.6. Kulturna zima</t>
  </si>
  <si>
    <t>2.1.7. Utakmica 'Debeli i Mršavi'</t>
  </si>
  <si>
    <t>2.1.8. Torta makarana</t>
  </si>
  <si>
    <t>2.2. Sponzorstva i donacije:</t>
  </si>
  <si>
    <t>2.2.1. Prvi pljesak Makarske rivijere</t>
  </si>
  <si>
    <t>2.2.2. Dalmacija Wine Expo</t>
  </si>
  <si>
    <t>2.2.3. MaFest</t>
  </si>
  <si>
    <t>2.2.4. Ostala programska aktivnost</t>
  </si>
  <si>
    <t>2.2.4.1. Sajam mogućnosti</t>
  </si>
  <si>
    <t>2.2.4.2. DokuMa</t>
  </si>
  <si>
    <t>2.2.4.3. Festival fotografije 'Foton'</t>
  </si>
  <si>
    <t>2.2.4.4. Ma Travel Fest</t>
  </si>
  <si>
    <t>2.2.4.5. Metno</t>
  </si>
  <si>
    <t>2.2.4.6. Ostale aktivnosti</t>
  </si>
  <si>
    <t>3. AKTIVNOSTI UDRUGA:</t>
  </si>
  <si>
    <t>3.1. Matica Hrvatska</t>
  </si>
  <si>
    <t>3.1.1. Redovna aktivnost</t>
  </si>
  <si>
    <t>3.2. Folklorni ansambl 'Tempet'</t>
  </si>
  <si>
    <t>3.2.1. Redovna aktivnost</t>
  </si>
  <si>
    <t>3.3. HKD 'Napredak':</t>
  </si>
  <si>
    <t>3.3.1. Redovna aktivnost</t>
  </si>
  <si>
    <t>3.4. Pjevačke klape</t>
  </si>
  <si>
    <t>3.5. Gradski zbor Makarska</t>
  </si>
  <si>
    <t>3.5.1. Redovna aktivnost</t>
  </si>
  <si>
    <t>3.6. Gradska glazba Makarska</t>
  </si>
  <si>
    <t xml:space="preserve">3.6.1. Redovna aktivnost </t>
  </si>
  <si>
    <t xml:space="preserve">3.6.2. Nabavka instrumenata i odora </t>
  </si>
  <si>
    <t>3.7. Lutkarsko društvo 'Zlatousti</t>
  </si>
  <si>
    <t>3.7.1. Redovna aktivnost</t>
  </si>
  <si>
    <t>3.8. Hrvatsko – njemačko društvo</t>
  </si>
  <si>
    <r>
      <t>3.8.1.</t>
    </r>
    <r>
      <rPr>
        <b/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 xml:space="preserve">Redovna aktivnost </t>
    </r>
  </si>
  <si>
    <t>3.9. Udruga Rockatansky</t>
  </si>
  <si>
    <t>3.9.1. Afirmacija vizualne umjetnosti</t>
  </si>
  <si>
    <t>3.9.2. Organizacija događanja</t>
  </si>
  <si>
    <t>3.10. Kreativna udruga 'Dalmatinski suvenir'</t>
  </si>
  <si>
    <t>3.10.1. Predstavljanje makarskog suvenira</t>
  </si>
  <si>
    <t>3.11. Udruga kuhara Makarskog primorja</t>
  </si>
  <si>
    <t>3.11.1. Redovna aktivnost</t>
  </si>
  <si>
    <t>3.12. Udruga 'Kulturni turizam'</t>
  </si>
  <si>
    <t>3.12.1. Redovna aktivnost</t>
  </si>
  <si>
    <t>3.13. Građanska inicijativa 'Ruke'</t>
  </si>
  <si>
    <t>3.13.1.Građanski razvoj grada Makarske</t>
  </si>
  <si>
    <t>3.14. GaleRica</t>
  </si>
  <si>
    <t>3.14.1. Izlagačka djelatnost</t>
  </si>
  <si>
    <t>3.15. MULU</t>
  </si>
  <si>
    <t>3.15.1. Likovne izložbe</t>
  </si>
  <si>
    <t>3.15.2. Umjetnička kolonija</t>
  </si>
  <si>
    <t>3.15.3. Likovne radionice za djecu i mladež</t>
  </si>
  <si>
    <t>3.16. Udruga 'Makarski marendin'</t>
  </si>
  <si>
    <t>3.16.1 Manifestacija 'Makarski marendin'</t>
  </si>
  <si>
    <t>4. ZAJEDNICA TEHNIČKE KULTURE:</t>
  </si>
  <si>
    <t>4.1. Aktivnosti udruga</t>
  </si>
  <si>
    <t>II.       ZAVRŠNE ODREDBE</t>
  </si>
  <si>
    <t>Ovaj Program stupa na snagu osmog dana od dana donošenja.</t>
  </si>
  <si>
    <t>PREDSJEDNICA GRADSKOG VIJEĆA</t>
  </si>
  <si>
    <t xml:space="preserve">         Jagoda Martić, dipl. ing. kemije</t>
  </si>
  <si>
    <t>I. Izmjenu i dopunu Programa javnih potreba u sportu Grada Makarske za 2014. godinu</t>
  </si>
  <si>
    <t>I. PROGRAM</t>
  </si>
  <si>
    <t>Za realizaciju I. Izmjene i dopune Programa javnih potreba u sportu Grada Makarske za 2014. godinu potrebno je planirati:</t>
  </si>
  <si>
    <t xml:space="preserve">  </t>
  </si>
  <si>
    <t xml:space="preserve">1. JAVNA USTANOVA GRADSKI SPORTSKI CENTAR MAKARSKA: </t>
  </si>
  <si>
    <t>2. ZAJEDNICA SPORTSKIH UDRUGA GRADA MAKARSKE:</t>
  </si>
  <si>
    <t>3. HNK ZMAJ</t>
  </si>
  <si>
    <t>4. OSTALE AKTIVNOSTI UDRUGA U SPORTU:</t>
  </si>
  <si>
    <t>4.1. Pokroviteljstvo nad natjecanjima:</t>
  </si>
  <si>
    <t>4.1.1. Odbojkaški klub Makarska:</t>
  </si>
  <si>
    <t>4.1.1.1. Međunarodni odbojkaški turnir 'Pozdrav ljetu'</t>
  </si>
  <si>
    <t>4.1.1.2. Međunarodni memorijalni turnir 'Kate Erceg'</t>
  </si>
  <si>
    <t xml:space="preserve">4.1.2. Ženski rukometni klub 'Hoteli Makarska': </t>
  </si>
  <si>
    <t xml:space="preserve">4.1.2.1. Međunarodni rukometni turnir </t>
  </si>
  <si>
    <t xml:space="preserve">4.1.3. Košarkaški klub Amfora: </t>
  </si>
  <si>
    <t>4.1.3.1. Međunarodni turnir 'Old stars'</t>
  </si>
  <si>
    <t>4.1.4. Veslački klub Biokovo:</t>
  </si>
  <si>
    <t>4.1.4.1. Memorijalna regata 'Tonći Skender'</t>
  </si>
  <si>
    <t>4.1.5. Sportsko društvo 'Rukometni vratar':</t>
  </si>
  <si>
    <t>4.1.5.1. Kamp vratara</t>
  </si>
  <si>
    <t>4.1.6. HNK Zmaj:</t>
  </si>
  <si>
    <t>4.1.6.1. Turnir 'Mali Zmaj'</t>
  </si>
  <si>
    <t>4.1.7. PVK Galeb – Makarska rivijera:</t>
  </si>
  <si>
    <t>4.1.7.1. Međunarodni turnir 'Mladi Galeb'</t>
  </si>
  <si>
    <t>4.1.8. Atletski klub 'Svet Marko':</t>
  </si>
  <si>
    <t xml:space="preserve">4.1.8.1. Atletski miting za Dan grada </t>
  </si>
  <si>
    <t xml:space="preserve">4.1.8.2. Maktiwe weekend </t>
  </si>
  <si>
    <t>4.1.9. Kamp FC Barcelona</t>
  </si>
  <si>
    <t>4.1.10.  Ostalo</t>
  </si>
  <si>
    <t>4.2. Školovanje sportskih kadrova</t>
  </si>
  <si>
    <t>4.3. Proslava obljetnica sportskih klubova</t>
  </si>
  <si>
    <t>4.4. Nagrade za izuzetne sportske uspjehe</t>
  </si>
  <si>
    <t>4.5. Sport i rekreacija osoba s invaliditetom</t>
  </si>
  <si>
    <t>4.6. Sport i rekreacija djece i mladeži</t>
  </si>
  <si>
    <t>4.6.1. Biciklistički klub Makarska - Biciklijada</t>
  </si>
  <si>
    <t>II. ZAVRŠNE ODREDBE</t>
  </si>
  <si>
    <t>I. Izmjenu i dopunu Programa javnih potreba u obrazovanju Grada Makarske za 2014. godinu</t>
  </si>
  <si>
    <t>       I.            PROGRAM</t>
  </si>
  <si>
    <t>Za realizaciju I. Izmjene i dopune Programa javnih potreba u obrazovanju Grada Makarske za 2014. godinu potrebno je planirati:</t>
  </si>
  <si>
    <t>1. Osnovno školstvo do minimuma zakonskog standarda:</t>
  </si>
  <si>
    <t>2. Osnovno školstvo iznad minimuma zakonskog standarda:</t>
  </si>
  <si>
    <t>3. Sufinanciranje dijela programa srednjih škola:</t>
  </si>
  <si>
    <t xml:space="preserve">4. Sufinanciranje potreba studenata: </t>
  </si>
  <si>
    <t>5. Ostalo</t>
  </si>
  <si>
    <t>1. OSNOVNO ŠKOLSTVO DO MINIMUMA ZAKONSKOG STANDARDA:</t>
  </si>
  <si>
    <t>1.1.Osnovna škola Stjepana Ivičevića:</t>
  </si>
  <si>
    <t>1.1.1. Kapitalna ulaganja</t>
  </si>
  <si>
    <t>1.1.2. Investicijsko održavanje</t>
  </si>
  <si>
    <t>1.1.3. Materijalni troškovi</t>
  </si>
  <si>
    <t>1.2. Osnovna škola oca Petrea Perice:</t>
  </si>
  <si>
    <t>1.2.1. Kapitalna ulaganja</t>
  </si>
  <si>
    <t>1.2.2. Investicijsko održavanje</t>
  </si>
  <si>
    <t>1.2.3. Materijalni troškovi</t>
  </si>
  <si>
    <t>1.3. Glazbena škola Makarska:</t>
  </si>
  <si>
    <t>1.3.1. Kapitalna ulaganja</t>
  </si>
  <si>
    <t>1.3.2. Investicijsko održavanje</t>
  </si>
  <si>
    <t>1.3.3. Materijalni troškovi</t>
  </si>
  <si>
    <t xml:space="preserve">2. OSNOVNO ŠKOLSTVO IZNAD MINIMUMA ZAKONSKOG STANDARDA: </t>
  </si>
  <si>
    <t>2.1. Osnovna škola Stjepana Ivičevića</t>
  </si>
  <si>
    <t>2.2. Osnovna škola oca Petra Perice</t>
  </si>
  <si>
    <t>2.3. Glazbena škola Makarska</t>
  </si>
  <si>
    <t>3. SUFINANCIRANJE DIJELA PROGRAMA SREDNJIH ŠKOLA:</t>
  </si>
  <si>
    <t>3. 1. Srednja strukovna škola Makarska</t>
  </si>
  <si>
    <t>3.1.1. Maturantski ples</t>
  </si>
  <si>
    <t>3.1.2. Natjecanja</t>
  </si>
  <si>
    <t xml:space="preserve">3.1.3. Godišnjak </t>
  </si>
  <si>
    <t xml:space="preserve">3.2. Srednja škola fra Andrije Kačića Miošića </t>
  </si>
  <si>
    <t>3.2.1. Maturantski ples</t>
  </si>
  <si>
    <t>3.2.2. Natjecanja</t>
  </si>
  <si>
    <t xml:space="preserve">3.3. Prijevoz učenika srednjih škola </t>
  </si>
  <si>
    <t>3.4. Donacije za obnovu zgrade srednjih škola</t>
  </si>
  <si>
    <t>4. SUFINANCIRANJE POTREBA STUDENATA:</t>
  </si>
  <si>
    <t>4.1. Kineziološki fakultet - Stipendije studentima</t>
  </si>
  <si>
    <t xml:space="preserve">4.2. Kreditiranje studenata </t>
  </si>
  <si>
    <t xml:space="preserve">4.3. Prijevoz studenata </t>
  </si>
  <si>
    <t>5. OSTALO:</t>
  </si>
  <si>
    <t xml:space="preserve">5.1. Nagrade za uspješnost </t>
  </si>
  <si>
    <t>    II.            ZAVRŠNE ODREDBE</t>
  </si>
  <si>
    <t>Jagoda Martić, dipl.ing. kemije</t>
  </si>
  <si>
    <t>I. Izmjenu i dopunu Programa javnih potreba u predškolskom odgoju Grada Makarske za 2014. godinu</t>
  </si>
  <si>
    <t xml:space="preserve">                    </t>
  </si>
  <si>
    <t>Za realizaciju I. Izmjene i dopune Programa javnih potreba u predškolskom odgoju Grada Makarske za 2014. godinu potrebno je planirati:</t>
  </si>
  <si>
    <t>1. Dječji vrtić 'Biokovsko zvonce' Makarska:</t>
  </si>
  <si>
    <t xml:space="preserve">1.1. Redovna djelatnost </t>
  </si>
  <si>
    <t>1.2. Donacije Proračuna RH za skupinu djece s TUR</t>
  </si>
  <si>
    <t>Jagoda Martić, dipl. ing. kemije</t>
  </si>
  <si>
    <t>I. Izmjenu i dopunu Programa javnih potreba u socijalnoj skrbi Grada Makarske za 2014. godinu</t>
  </si>
  <si>
    <r>
      <t>Za realizaciju I. Izmjene i dopune Programa socijalne skrbi Grada Makarske za 2014. godinu potrebno je planirati</t>
    </r>
    <r>
      <rPr>
        <b/>
        <sz val="11"/>
        <color theme="1"/>
        <rFont val="Times New Roman"/>
        <family val="1"/>
        <charset val="238"/>
      </rPr>
      <t>:</t>
    </r>
  </si>
  <si>
    <t>1. POMOĆ KUĆANSTVIMA:</t>
  </si>
  <si>
    <t>1.1. Pomoć obiteljima slabijeg imovnog stanja</t>
  </si>
  <si>
    <t xml:space="preserve">1.2. Troškovi ogrijeva </t>
  </si>
  <si>
    <t xml:space="preserve">1.3. Prijevoz umirovljenika i invalida </t>
  </si>
  <si>
    <t xml:space="preserve">1.4. Sufinanciranje boravka djece u vrtiću </t>
  </si>
  <si>
    <t>1.5. Pokloni za blagdane</t>
  </si>
  <si>
    <t>1.6. Božicnice za umirovljenike</t>
  </si>
  <si>
    <t>1.7. Stipendiranje učenika i studenata</t>
  </si>
  <si>
    <t>2. AKTIVNOSTI UDRUGA:</t>
  </si>
  <si>
    <t xml:space="preserve">2.1. Udruga osoba s invaliditetom 'Sunce' </t>
  </si>
  <si>
    <t>2.2. Udruga Savjetovalište 'Lanterna'</t>
  </si>
  <si>
    <t>2.3. HVIDRA Makarska</t>
  </si>
  <si>
    <t>2.4. Udruga 156. brigade Hrvatske vojske</t>
  </si>
  <si>
    <t xml:space="preserve">2.5. Udruga roditelja hrvatskih branitelja poginulih u Domovisnkom ratu </t>
  </si>
  <si>
    <t xml:space="preserve">2.6. Udruga udovica hrvatshih branitelja Domovinskog rata </t>
  </si>
  <si>
    <t>2.7. Klub liječenih alkoholičara</t>
  </si>
  <si>
    <t>2.8. Makarska dijabetička udruga</t>
  </si>
  <si>
    <t>2.9. Udruga multiple skleroze</t>
  </si>
  <si>
    <t>2.10. Matica umirovljenika Makarska</t>
  </si>
  <si>
    <t>2.12. Konferencija sv. Vinka Paulskog</t>
  </si>
  <si>
    <t>2.11. SABA Makarskog primorja</t>
  </si>
  <si>
    <t>2.12. Ostale pomoći</t>
  </si>
  <si>
    <t xml:space="preserve">I. Izmjenu i dopunu Programa javnih potreba u sustavu zaštite i spašavanja Grada Makarske za 2014. godinu </t>
  </si>
  <si>
    <t>Za realizaciju I. Izmjene i dopune Programa javnih potreba u sustavu zaštite i spašavanja Grada Makarske za 2014. godinu potrebno je planirati:</t>
  </si>
  <si>
    <t>1. DOBROVOLJNO VATROGASNO DRUŠTVO MAKARSKA:</t>
  </si>
  <si>
    <t xml:space="preserve">1.1. Redovna  aktivnost </t>
  </si>
  <si>
    <t>2. GORSKA SLUŽBA SPAŠAVANJA MAKARSKA:</t>
  </si>
  <si>
    <t>2.1. Redovna aktivnost</t>
  </si>
  <si>
    <t>3. POMOĆ ZDRAVSTVENIM USTANOVAMA:</t>
  </si>
  <si>
    <t>3.1. Dodatni timovi tijekom turističke sezone</t>
  </si>
  <si>
    <t>3.2. Ostalo</t>
  </si>
  <si>
    <t xml:space="preserve">4. HRVATSKI CRVENI KRIŽ GRADSKO DRUŠTVO MAKARSKA:  </t>
  </si>
  <si>
    <t xml:space="preserve">4.1. Redovna aktivnost </t>
  </si>
  <si>
    <t xml:space="preserve">4.2. Služba spašavanja na plažama </t>
  </si>
  <si>
    <t>4.3. Pomoć i njega u kući</t>
  </si>
  <si>
    <t>5. CIVILNA ZAŠTITA GRADA MAKARSKE:</t>
  </si>
  <si>
    <t>6. LJETNA ISPOMOĆ POLICIJI:</t>
  </si>
  <si>
    <t>Odjel za gospodarenje prostorom</t>
  </si>
  <si>
    <t>Na temelju članka 36. Statuta Grada Makarske (Glasnik Grada Makarske, br. 8/09 i 13/09)Gradsko vijeće</t>
  </si>
  <si>
    <t>PROGRAM GRAĐENJA OBJEKATA I UREĐAJA KOMUNALNE INFRASTRUKTURE ZA 2014. , REBALANS</t>
  </si>
  <si>
    <t>I . JAVNE   POVRŠINE</t>
  </si>
  <si>
    <t>Plan 2014.</t>
  </si>
  <si>
    <t>izmjena plana 2014.</t>
  </si>
  <si>
    <t xml:space="preserve">novi plan 2014. </t>
  </si>
  <si>
    <t>Izgradnja i rekonstrukcija Kalalarge</t>
  </si>
  <si>
    <t>Šetalište dr.Franje Tuđmana</t>
  </si>
  <si>
    <t>Park Osejava</t>
  </si>
  <si>
    <t>Trg ispred crkve Kraljice mira na Zelenci  (zemljište)</t>
  </si>
  <si>
    <t>Dječja igrališta,bočališta</t>
  </si>
  <si>
    <t>Trg kod spomenika na Glavici</t>
  </si>
  <si>
    <t>Heliodrom</t>
  </si>
  <si>
    <t>Park S. Petar</t>
  </si>
  <si>
    <t>Šetalište Put Cvitačke</t>
  </si>
  <si>
    <t>Izgradnja i rekonstrukcija Gradske plaže</t>
  </si>
  <si>
    <t>Izgradnja parkova i javnog zelenila</t>
  </si>
  <si>
    <t>Izgradnja dječjeg EU astro parka</t>
  </si>
  <si>
    <t>Rampa za invalide „Korak više“</t>
  </si>
  <si>
    <t>Izgradnja i rekonstr. Ostalih javnih površina u Gradu</t>
  </si>
  <si>
    <t>Izgradnja i rekonstrukcija kale Prvosvibanjska</t>
  </si>
  <si>
    <t>Izgradnja parkinga istočno od zgrade HVIDR-e</t>
  </si>
  <si>
    <t>Izgradnja i rekonstrukcija Trga 04. svibnja 533.</t>
  </si>
  <si>
    <t>Izgradnja i rekonstrukcija kale Glazbarske ulice</t>
  </si>
  <si>
    <t>Izgradnja i rekonstrukcija kale Primorske ulice</t>
  </si>
  <si>
    <t>Izgradnja i rekonstrukcija Trga Tin Ujević</t>
  </si>
  <si>
    <t>Izgradnja i rekonstrukcija kale Zagorske ulice</t>
  </si>
  <si>
    <t>Izgradnja i rekonstrukcija Trga suvenira – Žbare</t>
  </si>
  <si>
    <t>Izgradnja i rekonstrukcija Trga u Makru</t>
  </si>
  <si>
    <t xml:space="preserve">UKUPNO:     </t>
  </si>
  <si>
    <t>II. OTKUP ZEMLJIŠTA ZA NERAZVRSTANE CESTE</t>
  </si>
  <si>
    <t>Zemljište za nerazvrstane ceste</t>
  </si>
  <si>
    <t>III. GRAĐENJE OBJEKATA I UREĐAJA ZA NERAZVRSTANE CESTE</t>
  </si>
  <si>
    <t xml:space="preserve">                </t>
  </si>
  <si>
    <t>Izgradnja i rekonstrukcija Zadarske ulice</t>
  </si>
  <si>
    <t>Izgradnja ulice uz zgrade POS-a</t>
  </si>
  <si>
    <t>Izgradnja ulice paralelne sa Zadarskom</t>
  </si>
  <si>
    <t>Izgradnja ulice od zgrada POS-a do Zadarske ulice</t>
  </si>
  <si>
    <t>Izgradnja križanja S.Ivičevića-ulaz Istok</t>
  </si>
  <si>
    <t>Izgradnja spojne ulice na Istoku</t>
  </si>
  <si>
    <t>Izgradnja i rekonstrukcija I.G.Kovačića</t>
  </si>
  <si>
    <t>Izgradnja ulice Mihovila Glavinića</t>
  </si>
  <si>
    <t>Izgradnja i rekonstrukcija  Ulice Put Moče</t>
  </si>
  <si>
    <t>Izgradnja i rekonstrukcija ulice unutar  DPU Donje  Luke 3</t>
  </si>
  <si>
    <t>Izgradnja ulice. K. P. Krešimira i odvojaka iste</t>
  </si>
  <si>
    <t>Izgradnja ulice paralelne s Đakovačkom-istočno</t>
  </si>
  <si>
    <t>Izgradnja i rekonstrukcija ulice Put Dugiša</t>
  </si>
  <si>
    <t>Izgradnja odvojka ulice Gradišćanskih Hrvata</t>
  </si>
  <si>
    <t>Izgradnja i rek. – spoj A.G.Matoša i Gradišćanskih Hrvata</t>
  </si>
  <si>
    <t>Izgradnja ulica na predjelu Požara, Veliko Brdo</t>
  </si>
  <si>
    <t>Izgradnja i rekonstrukcija ulica u V.Brdu</t>
  </si>
  <si>
    <t>Izgradnja i rekonstrukcija  Gračkih skala i  Licinijanova prolaza</t>
  </si>
  <si>
    <t>Izgradnja i rekonstrukcijka  ostalih nerazvrstanih cesta  na području Grada Makarske</t>
  </si>
  <si>
    <t>Izgradnja prometnica u obuhvatu UPU-a Volicija 1</t>
  </si>
  <si>
    <t>Izgradnja prometnica u obuhvatu UPU-a Volicija 2</t>
  </si>
  <si>
    <t>Izgradnja prometnica u obuhvatu UPU-a Platno</t>
  </si>
  <si>
    <t xml:space="preserve">Izgradnja prometnica na područjima ugostiteljsko turističkih planova, UPU Zapad 1,2,3                                                                                          </t>
  </si>
  <si>
    <t>Izgradnja prometnica u obuhvatu UPU-a Zelenka 2</t>
  </si>
  <si>
    <t>Izgradnja prometnica u obuhvatu UPU-a Bilaje 1</t>
  </si>
  <si>
    <t>Izgradnja nastavka ulice Petorice Alačevića</t>
  </si>
  <si>
    <t>Izgradnja priključka na D-8 s pothodnikom, na Moči</t>
  </si>
  <si>
    <t>Izgradnja priključaka na  D-8 sa sjeverne strane</t>
  </si>
  <si>
    <t>Izgradnja ulice u Moći, paralelna s magistralom</t>
  </si>
  <si>
    <t xml:space="preserve">Izgradnja i rekonstrukcija Zagrebačke ulice       </t>
  </si>
  <si>
    <t>Izgradnja i rekonstrukcija Splitske ulice</t>
  </si>
  <si>
    <t>Izgradnja i rekonstrukcija  Kipara Meštrovića</t>
  </si>
  <si>
    <t xml:space="preserve">Izgradnja i rekonstrukcija križanja D8 - Veliko Brdo </t>
  </si>
  <si>
    <t>Izgradnja spoja Kotiške i Ulice o. Petra Perice</t>
  </si>
  <si>
    <t>Izgradnja i rekonstrukcija ulice Marina Držića</t>
  </si>
  <si>
    <t>Izgadnja i rekonstrukcija Ulice o. Petra Perice</t>
  </si>
  <si>
    <t>Izgradnja Šibenske ulice</t>
  </si>
  <si>
    <t>Izgradnja prometnica iz obuhvata UPU-a Batinići</t>
  </si>
  <si>
    <t>Izgradnja nastavka ulice od zgrade POS-a do Lulićeve</t>
  </si>
  <si>
    <t>Izgadnja i rekonstrukcija Ulice A.Starčevića</t>
  </si>
  <si>
    <t>Izgradnja ulice na predjelu Požare - Makarska</t>
  </si>
  <si>
    <t xml:space="preserve">UKUPNO: </t>
  </si>
  <si>
    <t>IV. GRAĐENJE OBJEKATA I UREĐAJA ZA GROBLJA</t>
  </si>
  <si>
    <t>Projektiranje, uređenje i rekonstrukcija groblja u Makru</t>
  </si>
  <si>
    <t>Projektiranje, otkup,  uređenje i rekons. groblja V.Brdo</t>
  </si>
  <si>
    <t>Projektiranje, izgradnja i uređenje groblja Sv. Andrija</t>
  </si>
  <si>
    <t xml:space="preserve">      </t>
  </si>
  <si>
    <t>V. GRAĐENJE OBJEKATA I UREĐAJA ZA JAVNU RASVJETU</t>
  </si>
  <si>
    <t>Temeljenje , kabliranje i postavljanje  novih rasvjetnih tijela</t>
  </si>
  <si>
    <t>Primjena mjera energetske učinkovitosti na javnu rasvjetu</t>
  </si>
  <si>
    <t>VI. GRAĐENJE OBJEKATA I UREĐAJA ZA OPSKRBU PITKOM  VODOM</t>
  </si>
  <si>
    <t xml:space="preserve">     </t>
  </si>
  <si>
    <t>Izgradnja vodoopskrbne mreže na području Makarske</t>
  </si>
  <si>
    <t>Izgradnja vodoopskrbne mreže u Velikom Brdu</t>
  </si>
  <si>
    <t xml:space="preserve">                                         </t>
  </si>
  <si>
    <t xml:space="preserve">                   </t>
  </si>
  <si>
    <t>VII. GRAĐENJE OBJEKATA I UREĐAJA ZA ODVODNJU I PROČIŠĆAVANJE OTPADNIH VODA</t>
  </si>
  <si>
    <t>Izgradnja  kanalizacijskog  sustava  na području Grada (Zelanka, Biloševac, Istok, Požare, Moča, Bilaje  i V.Brdo, Puharići – Batinići)</t>
  </si>
  <si>
    <t>Izgradnja oborinskog sustava na području grada</t>
  </si>
  <si>
    <t xml:space="preserve">PROGRAM GRAĐENJA OBJEKATA I UREĐAJA KOMUNALNE INFRASTRUKTURE ZA 2014. </t>
  </si>
  <si>
    <t xml:space="preserve">REKAPITULACIJA: </t>
  </si>
  <si>
    <t>I</t>
  </si>
  <si>
    <t>JAVNE   POVRŠINE</t>
  </si>
  <si>
    <t>II</t>
  </si>
  <si>
    <t>NERAZVRSTANE CESTE</t>
  </si>
  <si>
    <t>8.460,000,00</t>
  </si>
  <si>
    <t>III</t>
  </si>
  <si>
    <t>OTKUP ZEMLJIŠTA ZA JAVNE POVRŠINE I NERAZVRSTANE CESTE</t>
  </si>
  <si>
    <t>IV</t>
  </si>
  <si>
    <t>GROBLJA</t>
  </si>
  <si>
    <t>V</t>
  </si>
  <si>
    <t>JAVNA RASVJETA</t>
  </si>
  <si>
    <t>VI</t>
  </si>
  <si>
    <t>OPSKRBA PITKOM  VODOM</t>
  </si>
  <si>
    <t>VII</t>
  </si>
  <si>
    <t>ODVODNJA I PROČIŠĆAVANJE OTPADNIH VODA</t>
  </si>
  <si>
    <t xml:space="preserve">UKUPNO:            </t>
  </si>
  <si>
    <t xml:space="preserve">           </t>
  </si>
  <si>
    <t>IZVORI  FINANCIRANJA:</t>
  </si>
  <si>
    <t>Opći prihodi i primici (prodaja grobnica)</t>
  </si>
  <si>
    <t>Prihodi od koncesija i konc. Odobrenja</t>
  </si>
  <si>
    <t>Prihodi od naknade za nezakonito izgrađene zgrade</t>
  </si>
  <si>
    <t>Ostale pomoći</t>
  </si>
  <si>
    <t>Prihodi od komunalnog doprinosa</t>
  </si>
  <si>
    <t>Prihodi od naknade za vodoopskrbu i odvodnju</t>
  </si>
  <si>
    <t xml:space="preserve"> UKUPNO:</t>
  </si>
  <si>
    <t>ZAVRŠNE ODREDBE</t>
  </si>
  <si>
    <t>Ove Izmjene i dopune  Program stupaju  na snagu osmog dana od dana objave u Glasniku Grada Makarske</t>
  </si>
  <si>
    <t xml:space="preserve">     Jagoda Martić, dipl.ing.kemije</t>
  </si>
  <si>
    <t>Na temelju članaka 36. Statuta Grada Makarske („Glasnik Grada Makarske“, br. 8/09 i 13/09), Gradsko vijeće Grada Makarske</t>
  </si>
  <si>
    <t>PROGRAM ODRŽAVANJA OBJEKATA I UREĐAJA KOMUNALNE INFRASTRUKTURE ZA 2014.</t>
  </si>
  <si>
    <t>I. ODRŽAVANJE I POPRAVAK OBORINSKOG SUSTAVA</t>
  </si>
  <si>
    <t>Plan 2014. (1)</t>
  </si>
  <si>
    <t>Odvodnja  atmosferskih voda</t>
  </si>
  <si>
    <t xml:space="preserve">II. ČIŠĆENJE,  SAKUPLJANJE  I  ODVOZ  KOMUNALNOG  OTPADA </t>
  </si>
  <si>
    <t xml:space="preserve">Čišćenje javnih površina, sakupljanje i odvoz komunalnog  otpada                       </t>
  </si>
  <si>
    <t>Dezinsekcija i deratizacija</t>
  </si>
  <si>
    <t>Ostale usluge  (čišćenja i održavanja)</t>
  </si>
  <si>
    <t>Kapitalna pomoć za nabavu polupodzemnih kontejnera</t>
  </si>
  <si>
    <t>Nabava polupodzemnih kontejnera</t>
  </si>
  <si>
    <t>III. ODRŽAVANJE JAVNIH  POVRŠINA</t>
  </si>
  <si>
    <t xml:space="preserve">                     </t>
  </si>
  <si>
    <t>Horizontalna i vertikalna signalizacija</t>
  </si>
  <si>
    <t xml:space="preserve">Utrošak vode                       </t>
  </si>
  <si>
    <t>Nabava komunalne opreme</t>
  </si>
  <si>
    <t>Održavanje parkova i igrališta</t>
  </si>
  <si>
    <t>Održavanje i nadohrana plaže</t>
  </si>
  <si>
    <t xml:space="preserve">         </t>
  </si>
  <si>
    <t xml:space="preserve">IV. ODRŽAVANJE  NERAZVRSTANIH  CESTA  </t>
  </si>
  <si>
    <t xml:space="preserve">   </t>
  </si>
  <si>
    <t xml:space="preserve">                                                                                     </t>
  </si>
  <si>
    <t>Popravak i održavanje nerazvrstanih  cesta</t>
  </si>
  <si>
    <t>V. ODRŽAVANJE  JAVNE  RASVJETE</t>
  </si>
  <si>
    <t xml:space="preserve"> </t>
  </si>
  <si>
    <t>Održavanje objekata i uređaja javne rasvjete</t>
  </si>
  <si>
    <t xml:space="preserve">             - održavanje javne rasvjete - rad</t>
  </si>
  <si>
    <t xml:space="preserve">             - utrošak struje</t>
  </si>
  <si>
    <t xml:space="preserve">             - kamate i otplata kredita za energ.učinkovitost                            </t>
  </si>
  <si>
    <t>Prigodna dekoracija i iluminacija</t>
  </si>
  <si>
    <t>VI. OSTALO ODRŽAVANJE</t>
  </si>
  <si>
    <t xml:space="preserve">                                                                                    </t>
  </si>
  <si>
    <t>Usluge službe za uklanjanje s JPP</t>
  </si>
  <si>
    <t>Pričuva</t>
  </si>
  <si>
    <t>Ostalo</t>
  </si>
  <si>
    <t>REKAPITULACIJA</t>
  </si>
  <si>
    <t>OBORINSKI SUSTAV</t>
  </si>
  <si>
    <t>ČIŠĆENJE, SAKUPLJANJE I ODVOZ KOMUNALNOG OTPADA</t>
  </si>
  <si>
    <t>JAVNE  POVRŠINE</t>
  </si>
  <si>
    <t>NERAZVRSTANE  CESTE</t>
  </si>
  <si>
    <t>JAVNA  RASVJETA</t>
  </si>
  <si>
    <t>OSTALO ODRŽAVANJE</t>
  </si>
  <si>
    <t>Opći prihodi i primici</t>
  </si>
  <si>
    <t>Ostali prihodi za posebne namjene</t>
  </si>
  <si>
    <t>Prihodi od komunalne naknade</t>
  </si>
  <si>
    <t>GRAD   MAKARSKA</t>
  </si>
  <si>
    <t xml:space="preserve">Na temelju članaka 36. Statuta Grada Makarske („Glasnik Grada Makarske“, br. 8/09 i 13/09), Gradsko vijeće Grada Makarske  </t>
  </si>
  <si>
    <t>PROGRAM IZGRADNJE KAPITALNIH PROJEKATA 2014.</t>
  </si>
  <si>
    <t>I. TEHNIČKA DOKUMENTACIJA</t>
  </si>
  <si>
    <t>Žičara</t>
  </si>
  <si>
    <t>Kulturni  centar</t>
  </si>
  <si>
    <t>Sportska lučica</t>
  </si>
  <si>
    <t>Školska sportska dvorana – Zelenka</t>
  </si>
  <si>
    <t xml:space="preserve">Škola i školska sportska dvorana - Istok          </t>
  </si>
  <si>
    <t>6.</t>
  </si>
  <si>
    <t>Dječji Vrtić</t>
  </si>
  <si>
    <t>II. IZGRADNJA</t>
  </si>
  <si>
    <t>Sportska lučica (pripremni radovi)</t>
  </si>
  <si>
    <t>Školska sportska dvorana - Zelenka</t>
  </si>
  <si>
    <t>Igralište za male sportove na GSC</t>
  </si>
  <si>
    <t>Ugradnja sustava za navodnjavanje sportskih terena</t>
  </si>
  <si>
    <t>Izgradnja stanova POS-a</t>
  </si>
  <si>
    <t>UKUPNO (I. + II.):</t>
  </si>
  <si>
    <t>Prihodi od konc. i koncesijskih odobrenja</t>
  </si>
  <si>
    <t xml:space="preserve">Na temelju članaka 36. Statuta Grada Makarske („Glasnik Grada Makarske“, br. 8/09 i 13/09), Gradsko vijeće Grada Makarske </t>
  </si>
  <si>
    <t>PROGRAM SANACIJE I ADAPTACIJE OBJEKATA za 2014.</t>
  </si>
  <si>
    <t>Zgrada Grada  Makarske</t>
  </si>
  <si>
    <t>Zgrada na GSC – stara upravna zgrada</t>
  </si>
  <si>
    <t>Stara upravna zgrada Metalplastike</t>
  </si>
  <si>
    <t>Ostale zgrade u Gradu Makarska</t>
  </si>
  <si>
    <t>Pihodi od nefinanc.imovine</t>
  </si>
  <si>
    <t>Ovaj  Program stupa na snagu osmog dana od dana objave u Glasniku Grada Makarske.</t>
  </si>
  <si>
    <t xml:space="preserve">                                            </t>
  </si>
  <si>
    <t>GRAD  MAKARSKA</t>
  </si>
  <si>
    <t>PROGRAM ZBRINJAVANJA KOMUNALNOG OTPADA I EKO RENTA</t>
  </si>
  <si>
    <t xml:space="preserve">                                               </t>
  </si>
  <si>
    <t>Eko – renta</t>
  </si>
  <si>
    <t>Namjenska cijena za sanaciju odlagališta drugih JLS</t>
  </si>
  <si>
    <t xml:space="preserve">                                          UKUPNO:</t>
  </si>
  <si>
    <t>IZVORI  FINANCIRANJA :</t>
  </si>
  <si>
    <t>Vlastiti prihodi</t>
  </si>
  <si>
    <t xml:space="preserve">                                                                                                           UKUPNO</t>
  </si>
  <si>
    <t xml:space="preserve"> ZAVRŠNE ODREDBE</t>
  </si>
  <si>
    <t xml:space="preserve">                 </t>
  </si>
  <si>
    <t>PROGRAM SANACIJE SPOMENIČKE BAŠTINE za 2014.</t>
  </si>
  <si>
    <t xml:space="preserve">Sanacija objekata kulturne baštine Grada Makarske…           </t>
  </si>
  <si>
    <t xml:space="preserve">Revitalizacija i očuvanje kulturno povijesne baštine …                   </t>
  </si>
  <si>
    <t>Prihodi od spomeničke  rente</t>
  </si>
  <si>
    <t>Ovaj Program stupa na snagu osmog dana od dana objave u Glasniku Grada Makarske.</t>
  </si>
  <si>
    <t>PROGRAM IZRADE PROSTORNO PLANSKE DOKUMENTACIJE za 2014.</t>
  </si>
  <si>
    <t>Izmjene i dopune PPU Grada Makarske</t>
  </si>
  <si>
    <t>UPU naselja Veliko Brdo  1.</t>
  </si>
  <si>
    <t xml:space="preserve"> UPU naselja  Zelenka 1</t>
  </si>
  <si>
    <t>UPU naselja  Zelenka 3</t>
  </si>
  <si>
    <t>UPU naselja Batinići</t>
  </si>
  <si>
    <t>UPU naselja Moča</t>
  </si>
  <si>
    <t>UPU groblje sv. Andrija</t>
  </si>
  <si>
    <t>UPU naselja Veliko Brdo  3.</t>
  </si>
  <si>
    <t>UPU naselja Veliko Brdo  4.</t>
  </si>
  <si>
    <t>Izrada ostale dokum. (nacrti, situacije, prijavni listovi)</t>
  </si>
  <si>
    <t>UPU Dugiš</t>
  </si>
  <si>
    <t>Izmjene i dopune UPU-a ug.tur.zone Makarska – Zapad 1</t>
  </si>
  <si>
    <t>Ostali urbanistički planovi uređenja prostora</t>
  </si>
  <si>
    <t>IZVORI FINANCIRANJA:</t>
  </si>
  <si>
    <t>Opći prihodi i primici(učešće investitora)</t>
  </si>
  <si>
    <t>Prihodi od naknade za nezakonito izgrađene građevine</t>
  </si>
  <si>
    <t>ZAVRŠNE ODREDBE:</t>
  </si>
  <si>
    <t>ODJEL ZA GOSPODARENJE PROSTOROM</t>
  </si>
  <si>
    <t>PRORAČUN ZA 2014. GODINU</t>
  </si>
  <si>
    <t xml:space="preserve">                                                                                                                                               </t>
  </si>
  <si>
    <t xml:space="preserve">1. PROGRAM GRAĐENJE OBJEKATA  I  UREĐAJA KOMUNALNE  INFRASTRUKTURE ZA 2014.          </t>
  </si>
  <si>
    <t>2. PROGRAM ODRŽAVANJA OBJEKATA I UREĐAJA KOMUNALNE  INFRASTRUKTURE  ZA 2014.</t>
  </si>
  <si>
    <t>3. PROGRAM  IZGRADNJE KAPITALNIH OBJEKATA  ZA  2014.</t>
  </si>
  <si>
    <t xml:space="preserve">               </t>
  </si>
  <si>
    <t>4. PROGRAM ADAPTACIJE  I SANACIJE OBJEKATA ZA 2014.</t>
  </si>
  <si>
    <t xml:space="preserve">    …………………….       1.000.000,00                                                                     </t>
  </si>
  <si>
    <t>5. EKO-RENTA  ZA 2014.</t>
  </si>
  <si>
    <t>6. PROGRAM  SANACIJE SPOMENIČKE BAŠTINE ZA 2014.</t>
  </si>
  <si>
    <t xml:space="preserve">……………………………………….          300.000,00                                                        </t>
  </si>
  <si>
    <t>7. PROGRAM IZRADE PROSTORNO PLANSKE DOKUMENTACIJE ZA 2014.</t>
  </si>
  <si>
    <t xml:space="preserve">13/09, 2/13, 8/13 i 9/13-pročišćeni tekst  ) Gradsko vijeće  na 11 sjednici održanoj dana 22.rujna 2014. godine donosi  </t>
  </si>
  <si>
    <t>Makarska, 22.09.2014.</t>
  </si>
  <si>
    <t xml:space="preserve">Na temelju članka 36. Statuta Grada Makarske ("Glasnik Grada Makarske", br. 8/09, 13/09, 2/13, 8/13 i 9/13 – pročišćeni tekst) Gradsko vijeće Grada Makarske na 11. sjednici održanoj 22.rujna 2014. godine donijelo je </t>
  </si>
  <si>
    <t xml:space="preserve">Na temelju članka 36. Statuta Grada Makarske ("Glasnik Grada Makarske", br. 8/09, 13/09, 2/13, 8/13 i 9/13 – pročišćeni tekst) Gradsko vijeće Grada Makarske na 11. sjednici održanoj 22. rujna 2014.  godine donijelo je </t>
  </si>
  <si>
    <t xml:space="preserve">Na temelju članka 36. Statuta Grada Makarske ("Glasnik Grada Makarske", br. 8/09, 13/09, 2/13, 8/13 i 9/13 – pročišćeni tekst) Gradsko vijeće Grada Makarske na 11.sjednici održanoj22. rujna 2014. godine donijelo je </t>
  </si>
  <si>
    <t xml:space="preserve">Na temelju članka 36. Statuta Grada Makarske ("Glasnik Grada Makarske", br. 8/09, 13/09, 2/13, 8/13 i 9/13 – pročišćeni tekst) Gradsko vijeće Grada Makarske na 11. sjednici održanoj 22. rujna 2014. godine donijelo je </t>
  </si>
  <si>
    <t xml:space="preserve">Grada Makarske, na 11. sjednici održanoj 22.runja 2014., donijelo je </t>
  </si>
  <si>
    <t>na 11.  sjednici održanoj  22. rujna  2014. godine, donijelo je</t>
  </si>
  <si>
    <t>na 11.  sjednici održanoj 22. rujna  2014. godine, donijelo je</t>
  </si>
  <si>
    <t>na 11.  sjednici  održanoj  22. rujna  2014. godine, donijelo je</t>
  </si>
  <si>
    <t>na 11. sjednici  održanoj 22. rujna  2014. godine, donijelo 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</si>
</sst>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#,##0.00\ &quot;kn&quot;;[Red]\-#,##0.00\ &quot;kn&quot;"/>
    <numFmt numFmtId="44" formatCode="_-* #,##0.00\ &quot;kn&quot;_-;\-* #,##0.00\ &quot;kn&quot;_-;_-* &quot;-&quot;??\ &quot;kn&quot;_-;_-@_-"/>
    <numFmt numFmtId="43" formatCode="_-* #,##0.00\ _k_n_-;\-* #,##0.00\ _k_n_-;_-* &quot;-&quot;??\ _k_n_-;_-@_-"/>
    <numFmt numFmtId="164" formatCode="_(* #,##0.00_);_(* \(#,##0.00\);_(* \-??_);_(@_)"/>
    <numFmt numFmtId="165" formatCode="#,##0.00\ &quot;kn&quot;"/>
    <numFmt numFmtId="166" formatCode="#,##0.00\ [$kn-41A];[Red]\-#,##0.00\ [$kn-41A]"/>
  </numFmts>
  <fonts count="77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6"/>
      <name val="Arial"/>
      <family val="2"/>
      <charset val="238"/>
    </font>
    <font>
      <sz val="6"/>
      <name val="Arial"/>
      <family val="2"/>
      <charset val="238"/>
    </font>
    <font>
      <b/>
      <sz val="6"/>
      <color indexed="17"/>
      <name val="Arial"/>
      <family val="2"/>
      <charset val="238"/>
    </font>
    <font>
      <sz val="6"/>
      <color rgb="FFFF0000"/>
      <name val="Arial"/>
      <family val="2"/>
      <charset val="238"/>
    </font>
    <font>
      <b/>
      <sz val="6"/>
      <color indexed="10"/>
      <name val="Arial"/>
      <family val="2"/>
      <charset val="238"/>
    </font>
    <font>
      <b/>
      <sz val="6"/>
      <color rgb="FFFF0000"/>
      <name val="Arial"/>
      <family val="2"/>
      <charset val="238"/>
    </font>
    <font>
      <b/>
      <sz val="6"/>
      <color theme="6" tint="-0.249977111117893"/>
      <name val="Arial"/>
      <family val="2"/>
      <charset val="238"/>
    </font>
    <font>
      <sz val="6"/>
      <color indexed="10"/>
      <name val="Arial"/>
      <family val="2"/>
      <charset val="238"/>
    </font>
    <font>
      <sz val="6"/>
      <color theme="6" tint="-0.249977111117893"/>
      <name val="Arial"/>
      <family val="2"/>
      <charset val="238"/>
    </font>
    <font>
      <b/>
      <sz val="6"/>
      <color rgb="FF00B050"/>
      <name val="Arial"/>
      <family val="2"/>
      <charset val="238"/>
    </font>
    <font>
      <sz val="6"/>
      <color rgb="FF00B050"/>
      <name val="Arial"/>
      <family val="2"/>
      <charset val="238"/>
    </font>
    <font>
      <b/>
      <sz val="6"/>
      <color theme="0"/>
      <name val="Arial"/>
      <family val="2"/>
      <charset val="238"/>
    </font>
    <font>
      <sz val="6"/>
      <color theme="0"/>
      <name val="Arial"/>
      <family val="2"/>
      <charset val="238"/>
    </font>
    <font>
      <b/>
      <sz val="6.2"/>
      <color theme="0"/>
      <name val="Arial"/>
      <family val="2"/>
      <charset val="238"/>
    </font>
    <font>
      <sz val="6"/>
      <color indexed="57"/>
      <name val="Arial"/>
      <family val="2"/>
      <charset val="238"/>
    </font>
    <font>
      <sz val="10"/>
      <color indexed="57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Mangal"/>
      <family val="2"/>
      <charset val="238"/>
    </font>
    <font>
      <sz val="10"/>
      <color rgb="FFFF0000"/>
      <name val="Arial"/>
      <family val="2"/>
      <charset val="238"/>
    </font>
    <font>
      <b/>
      <sz val="2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name val="Arial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name val="Arial"/>
      <family val="2"/>
      <charset val="238"/>
    </font>
    <font>
      <b/>
      <sz val="20"/>
      <color indexed="10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indexed="10"/>
      <name val="Arial"/>
      <family val="2"/>
      <charset val="238"/>
    </font>
    <font>
      <sz val="10"/>
      <name val="Arial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Arial"/>
      <family val="2"/>
      <charset val="238"/>
    </font>
    <font>
      <sz val="12"/>
      <name val="Times New Roman"/>
      <family val="1"/>
      <charset val="1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2"/>
      <color indexed="8"/>
      <name val="Calibri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63"/>
        <bgColor indexed="59"/>
      </patternFill>
    </fill>
    <fill>
      <patternFill patternType="solid">
        <fgColor indexed="18"/>
        <bgColor indexed="32"/>
      </patternFill>
    </fill>
    <fill>
      <patternFill patternType="solid">
        <fgColor indexed="54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3"/>
        <bgColor indexed="34"/>
      </patternFill>
    </fill>
    <fill>
      <patternFill patternType="solid">
        <fgColor indexed="44"/>
        <bgColor indexed="31"/>
      </patternFill>
    </fill>
    <fill>
      <patternFill patternType="solid">
        <fgColor indexed="9"/>
        <bgColor indexed="26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3">
    <xf numFmtId="0" fontId="0" fillId="0" borderId="0"/>
    <xf numFmtId="0" fontId="2" fillId="0" borderId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23" borderId="0" applyNumberFormat="0" applyBorder="0" applyAlignment="0" applyProtection="0"/>
    <xf numFmtId="0" fontId="22" fillId="7" borderId="0" applyNumberFormat="0" applyBorder="0" applyAlignment="0" applyProtection="0"/>
    <xf numFmtId="0" fontId="23" fillId="24" borderId="12" applyNumberFormat="0" applyAlignment="0" applyProtection="0"/>
    <xf numFmtId="0" fontId="24" fillId="25" borderId="13" applyNumberFormat="0" applyAlignment="0" applyProtection="0"/>
    <xf numFmtId="0" fontId="25" fillId="0" borderId="0" applyNumberFormat="0" applyFill="0" applyBorder="0" applyAlignment="0" applyProtection="0"/>
    <xf numFmtId="0" fontId="26" fillId="8" borderId="0" applyNumberFormat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11" borderId="12" applyNumberFormat="0" applyAlignment="0" applyProtection="0"/>
    <xf numFmtId="0" fontId="31" fillId="0" borderId="17" applyNumberFormat="0" applyFill="0" applyAlignment="0" applyProtection="0"/>
    <xf numFmtId="0" fontId="32" fillId="26" borderId="0" applyNumberFormat="0" applyBorder="0" applyAlignment="0" applyProtection="0"/>
    <xf numFmtId="0" fontId="2" fillId="27" borderId="18" applyNumberFormat="0" applyFont="0" applyAlignment="0" applyProtection="0"/>
    <xf numFmtId="0" fontId="33" fillId="24" borderId="19" applyNumberFormat="0" applyAlignment="0" applyProtection="0"/>
    <xf numFmtId="0" fontId="34" fillId="0" borderId="0" applyNumberFormat="0" applyFill="0" applyBorder="0" applyAlignment="0" applyProtection="0"/>
    <xf numFmtId="0" fontId="35" fillId="0" borderId="20" applyNumberFormat="0" applyFill="0" applyAlignment="0" applyProtection="0"/>
    <xf numFmtId="0" fontId="36" fillId="0" borderId="0" applyNumberFormat="0" applyFill="0" applyBorder="0" applyAlignment="0" applyProtection="0"/>
    <xf numFmtId="164" fontId="37" fillId="0" borderId="0" applyFill="0" applyBorder="0" applyAlignment="0" applyProtection="0"/>
    <xf numFmtId="0" fontId="2" fillId="0" borderId="0"/>
    <xf numFmtId="0" fontId="42" fillId="0" borderId="0"/>
    <xf numFmtId="0" fontId="49" fillId="0" borderId="0"/>
    <xf numFmtId="0" fontId="20" fillId="12" borderId="0" applyNumberFormat="0" applyBorder="0" applyAlignment="0" applyProtection="0"/>
    <xf numFmtId="0" fontId="42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0"/>
  </cellStyleXfs>
  <cellXfs count="359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wrapText="1"/>
    </xf>
    <xf numFmtId="0" fontId="4" fillId="2" borderId="4" xfId="0" quotePrefix="1" applyFont="1" applyFill="1" applyBorder="1" applyAlignment="1">
      <alignment horizontal="left"/>
    </xf>
    <xf numFmtId="0" fontId="4" fillId="2" borderId="5" xfId="0" quotePrefix="1" applyFont="1" applyFill="1" applyBorder="1" applyAlignment="1">
      <alignment horizontal="left"/>
    </xf>
    <xf numFmtId="0" fontId="4" fillId="2" borderId="6" xfId="0" quotePrefix="1" applyFont="1" applyFill="1" applyBorder="1" applyAlignment="1">
      <alignment horizontal="left"/>
    </xf>
    <xf numFmtId="0" fontId="4" fillId="2" borderId="7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4" fillId="3" borderId="10" xfId="0" applyFont="1" applyFill="1" applyBorder="1"/>
    <xf numFmtId="0" fontId="4" fillId="3" borderId="11" xfId="0" applyNumberFormat="1" applyFont="1" applyFill="1" applyBorder="1"/>
    <xf numFmtId="0" fontId="5" fillId="3" borderId="10" xfId="0" applyFont="1" applyFill="1" applyBorder="1" applyAlignment="1">
      <alignment wrapText="1"/>
    </xf>
    <xf numFmtId="4" fontId="5" fillId="3" borderId="10" xfId="0" applyNumberFormat="1" applyFont="1" applyFill="1" applyBorder="1" applyAlignment="1">
      <alignment wrapText="1"/>
    </xf>
    <xf numFmtId="0" fontId="4" fillId="4" borderId="10" xfId="0" applyFont="1" applyFill="1" applyBorder="1"/>
    <xf numFmtId="0" fontId="4" fillId="4" borderId="10" xfId="0" applyNumberFormat="1" applyFont="1" applyFill="1" applyBorder="1"/>
    <xf numFmtId="0" fontId="5" fillId="4" borderId="10" xfId="0" applyFont="1" applyFill="1" applyBorder="1" applyAlignment="1">
      <alignment wrapText="1"/>
    </xf>
    <xf numFmtId="4" fontId="5" fillId="4" borderId="10" xfId="0" applyNumberFormat="1" applyFont="1" applyFill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10" xfId="0" applyNumberFormat="1" applyFont="1" applyBorder="1" applyAlignment="1">
      <alignment wrapText="1"/>
    </xf>
    <xf numFmtId="0" fontId="4" fillId="0" borderId="10" xfId="0" applyFont="1" applyFill="1" applyBorder="1" applyAlignment="1">
      <alignment wrapText="1"/>
    </xf>
    <xf numFmtId="0" fontId="6" fillId="0" borderId="10" xfId="0" applyFont="1" applyFill="1" applyBorder="1"/>
    <xf numFmtId="4" fontId="7" fillId="0" borderId="10" xfId="0" applyNumberFormat="1" applyFont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5" fillId="0" borderId="10" xfId="0" applyFont="1" applyBorder="1"/>
    <xf numFmtId="4" fontId="5" fillId="0" borderId="10" xfId="0" applyNumberFormat="1" applyFont="1" applyBorder="1"/>
    <xf numFmtId="4" fontId="6" fillId="0" borderId="10" xfId="0" applyNumberFormat="1" applyFont="1" applyFill="1" applyBorder="1"/>
    <xf numFmtId="4" fontId="5" fillId="0" borderId="10" xfId="0" applyNumberFormat="1" applyFont="1" applyBorder="1" applyAlignment="1">
      <alignment wrapText="1"/>
    </xf>
    <xf numFmtId="0" fontId="4" fillId="0" borderId="10" xfId="0" applyFont="1" applyFill="1" applyBorder="1"/>
    <xf numFmtId="4" fontId="4" fillId="0" borderId="10" xfId="0" applyNumberFormat="1" applyFont="1" applyFill="1" applyBorder="1"/>
    <xf numFmtId="0" fontId="5" fillId="0" borderId="0" xfId="0" applyFont="1" applyFill="1"/>
    <xf numFmtId="0" fontId="8" fillId="0" borderId="10" xfId="0" applyFont="1" applyFill="1" applyBorder="1"/>
    <xf numFmtId="0" fontId="5" fillId="0" borderId="10" xfId="0" applyFont="1" applyFill="1" applyBorder="1"/>
    <xf numFmtId="4" fontId="9" fillId="0" borderId="10" xfId="0" applyNumberFormat="1" applyFont="1" applyFill="1" applyBorder="1"/>
    <xf numFmtId="4" fontId="10" fillId="0" borderId="10" xfId="0" applyNumberFormat="1" applyFont="1" applyFill="1" applyBorder="1"/>
    <xf numFmtId="0" fontId="4" fillId="4" borderId="10" xfId="0" applyFont="1" applyFill="1" applyBorder="1" applyAlignment="1">
      <alignment wrapText="1"/>
    </xf>
    <xf numFmtId="0" fontId="4" fillId="4" borderId="10" xfId="0" applyNumberFormat="1" applyFont="1" applyFill="1" applyBorder="1" applyAlignment="1">
      <alignment wrapText="1"/>
    </xf>
    <xf numFmtId="0" fontId="5" fillId="4" borderId="10" xfId="0" applyFont="1" applyFill="1" applyBorder="1"/>
    <xf numFmtId="0" fontId="11" fillId="4" borderId="10" xfId="0" applyFont="1" applyFill="1" applyBorder="1"/>
    <xf numFmtId="4" fontId="4" fillId="4" borderId="10" xfId="0" applyNumberFormat="1" applyFont="1" applyFill="1" applyBorder="1"/>
    <xf numFmtId="0" fontId="5" fillId="0" borderId="10" xfId="0" applyNumberFormat="1" applyFont="1" applyBorder="1"/>
    <xf numFmtId="4" fontId="9" fillId="0" borderId="10" xfId="0" applyNumberFormat="1" applyFont="1" applyBorder="1"/>
    <xf numFmtId="0" fontId="4" fillId="3" borderId="10" xfId="0" applyNumberFormat="1" applyFont="1" applyFill="1" applyBorder="1"/>
    <xf numFmtId="0" fontId="5" fillId="3" borderId="10" xfId="0" applyFont="1" applyFill="1" applyBorder="1"/>
    <xf numFmtId="4" fontId="4" fillId="3" borderId="10" xfId="0" applyNumberFormat="1" applyFont="1" applyFill="1" applyBorder="1"/>
    <xf numFmtId="4" fontId="7" fillId="0" borderId="10" xfId="0" applyNumberFormat="1" applyFont="1" applyBorder="1"/>
    <xf numFmtId="4" fontId="5" fillId="0" borderId="10" xfId="0" applyNumberFormat="1" applyFont="1" applyFill="1" applyBorder="1"/>
    <xf numFmtId="0" fontId="4" fillId="3" borderId="10" xfId="0" applyFont="1" applyFill="1" applyBorder="1" applyAlignment="1">
      <alignment wrapText="1"/>
    </xf>
    <xf numFmtId="0" fontId="4" fillId="3" borderId="10" xfId="0" applyNumberFormat="1" applyFont="1" applyFill="1" applyBorder="1" applyAlignment="1">
      <alignment wrapText="1"/>
    </xf>
    <xf numFmtId="4" fontId="5" fillId="3" borderId="10" xfId="0" applyNumberFormat="1" applyFont="1" applyFill="1" applyBorder="1"/>
    <xf numFmtId="4" fontId="5" fillId="4" borderId="10" xfId="0" applyNumberFormat="1" applyFont="1" applyFill="1" applyBorder="1"/>
    <xf numFmtId="0" fontId="5" fillId="0" borderId="0" xfId="0" applyFont="1"/>
    <xf numFmtId="4" fontId="7" fillId="0" borderId="10" xfId="0" applyNumberFormat="1" applyFont="1" applyFill="1" applyBorder="1"/>
    <xf numFmtId="0" fontId="2" fillId="0" borderId="0" xfId="0" applyFont="1" applyFill="1"/>
    <xf numFmtId="0" fontId="5" fillId="3" borderId="10" xfId="0" applyNumberFormat="1" applyFont="1" applyFill="1" applyBorder="1" applyAlignment="1">
      <alignment wrapText="1"/>
    </xf>
    <xf numFmtId="0" fontId="6" fillId="3" borderId="10" xfId="0" applyFont="1" applyFill="1" applyBorder="1"/>
    <xf numFmtId="0" fontId="5" fillId="4" borderId="10" xfId="0" applyNumberFormat="1" applyFont="1" applyFill="1" applyBorder="1" applyAlignment="1">
      <alignment wrapText="1"/>
    </xf>
    <xf numFmtId="0" fontId="10" fillId="4" borderId="10" xfId="0" applyFont="1" applyFill="1" applyBorder="1"/>
    <xf numFmtId="0" fontId="12" fillId="4" borderId="10" xfId="0" applyFont="1" applyFill="1" applyBorder="1"/>
    <xf numFmtId="0" fontId="5" fillId="0" borderId="10" xfId="0" applyNumberFormat="1" applyFont="1" applyFill="1" applyBorder="1" applyAlignment="1">
      <alignment wrapText="1"/>
    </xf>
    <xf numFmtId="0" fontId="13" fillId="0" borderId="10" xfId="0" applyFont="1" applyFill="1" applyBorder="1"/>
    <xf numFmtId="0" fontId="14" fillId="0" borderId="10" xfId="0" applyFont="1" applyFill="1" applyBorder="1"/>
    <xf numFmtId="4" fontId="13" fillId="0" borderId="10" xfId="0" applyNumberFormat="1" applyFont="1" applyFill="1" applyBorder="1"/>
    <xf numFmtId="0" fontId="15" fillId="5" borderId="10" xfId="0" applyFont="1" applyFill="1" applyBorder="1"/>
    <xf numFmtId="0" fontId="16" fillId="5" borderId="10" xfId="0" applyNumberFormat="1" applyFont="1" applyFill="1" applyBorder="1" applyAlignment="1">
      <alignment wrapText="1"/>
    </xf>
    <xf numFmtId="0" fontId="16" fillId="5" borderId="10" xfId="0" applyFont="1" applyFill="1" applyBorder="1" applyAlignment="1">
      <alignment wrapText="1"/>
    </xf>
    <xf numFmtId="0" fontId="16" fillId="5" borderId="10" xfId="0" applyFont="1" applyFill="1" applyBorder="1"/>
    <xf numFmtId="4" fontId="17" fillId="5" borderId="10" xfId="0" applyNumberFormat="1" applyFont="1" applyFill="1" applyBorder="1"/>
    <xf numFmtId="0" fontId="5" fillId="0" borderId="0" xfId="0" applyFont="1" applyBorder="1"/>
    <xf numFmtId="0" fontId="5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Fill="1" applyBorder="1"/>
    <xf numFmtId="0" fontId="18" fillId="0" borderId="0" xfId="0" applyFont="1" applyBorder="1"/>
    <xf numFmtId="4" fontId="5" fillId="0" borderId="0" xfId="0" applyNumberFormat="1" applyFont="1" applyBorder="1"/>
    <xf numFmtId="4" fontId="6" fillId="0" borderId="0" xfId="0" applyNumberFormat="1" applyFont="1" applyFill="1" applyBorder="1"/>
    <xf numFmtId="0" fontId="5" fillId="0" borderId="0" xfId="0" applyFont="1" applyAlignment="1">
      <alignment wrapText="1"/>
    </xf>
    <xf numFmtId="0" fontId="18" fillId="0" borderId="0" xfId="0" applyFont="1"/>
    <xf numFmtId="4" fontId="5" fillId="0" borderId="0" xfId="0" applyNumberFormat="1" applyFont="1"/>
    <xf numFmtId="0" fontId="2" fillId="0" borderId="0" xfId="1" applyFont="1"/>
    <xf numFmtId="0" fontId="19" fillId="0" borderId="0" xfId="0" applyFont="1"/>
    <xf numFmtId="4" fontId="2" fillId="0" borderId="0" xfId="0" applyNumberFormat="1" applyFont="1"/>
    <xf numFmtId="4" fontId="7" fillId="0" borderId="10" xfId="0" applyNumberFormat="1" applyFont="1" applyFill="1" applyBorder="1" applyAlignment="1">
      <alignment wrapText="1"/>
    </xf>
    <xf numFmtId="0" fontId="38" fillId="0" borderId="0" xfId="0" applyFont="1"/>
    <xf numFmtId="0" fontId="3" fillId="0" borderId="0" xfId="44" applyFont="1"/>
    <xf numFmtId="0" fontId="2" fillId="0" borderId="0" xfId="44"/>
    <xf numFmtId="0" fontId="39" fillId="0" borderId="0" xfId="44" applyFont="1"/>
    <xf numFmtId="0" fontId="40" fillId="0" borderId="0" xfId="44" applyFont="1"/>
    <xf numFmtId="0" fontId="3" fillId="28" borderId="21" xfId="44" applyFont="1" applyFill="1" applyBorder="1"/>
    <xf numFmtId="0" fontId="3" fillId="28" borderId="21" xfId="44" applyFont="1" applyFill="1" applyBorder="1" applyAlignment="1">
      <alignment horizontal="center"/>
    </xf>
    <xf numFmtId="0" fontId="3" fillId="28" borderId="22" xfId="44" applyFont="1" applyFill="1" applyBorder="1"/>
    <xf numFmtId="0" fontId="3" fillId="28" borderId="22" xfId="44" applyFont="1" applyFill="1" applyBorder="1" applyAlignment="1">
      <alignment horizontal="left"/>
    </xf>
    <xf numFmtId="0" fontId="3" fillId="28" borderId="22" xfId="44" applyFont="1" applyFill="1" applyBorder="1" applyAlignment="1">
      <alignment horizontal="center"/>
    </xf>
    <xf numFmtId="0" fontId="41" fillId="29" borderId="23" xfId="44" applyFont="1" applyFill="1" applyBorder="1"/>
    <xf numFmtId="4" fontId="41" fillId="29" borderId="23" xfId="44" applyNumberFormat="1" applyFont="1" applyFill="1" applyBorder="1"/>
    <xf numFmtId="0" fontId="41" fillId="30" borderId="23" xfId="44" applyFont="1" applyFill="1" applyBorder="1"/>
    <xf numFmtId="4" fontId="41" fillId="30" borderId="23" xfId="44" applyNumberFormat="1" applyFont="1" applyFill="1" applyBorder="1"/>
    <xf numFmtId="0" fontId="41" fillId="31" borderId="23" xfId="44" applyFont="1" applyFill="1" applyBorder="1"/>
    <xf numFmtId="4" fontId="41" fillId="31" borderId="23" xfId="44" applyNumberFormat="1" applyFont="1" applyFill="1" applyBorder="1"/>
    <xf numFmtId="0" fontId="3" fillId="0" borderId="23" xfId="44" applyFont="1" applyBorder="1" applyAlignment="1">
      <alignment horizontal="left" wrapText="1"/>
    </xf>
    <xf numFmtId="0" fontId="3" fillId="0" borderId="23" xfId="44" applyFont="1" applyBorder="1" applyAlignment="1">
      <alignment wrapText="1"/>
    </xf>
    <xf numFmtId="4" fontId="3" fillId="0" borderId="23" xfId="44" applyNumberFormat="1" applyFont="1" applyBorder="1" applyAlignment="1">
      <alignment wrapText="1"/>
    </xf>
    <xf numFmtId="0" fontId="3" fillId="0" borderId="0" xfId="44" applyFont="1" applyAlignment="1">
      <alignment wrapText="1"/>
    </xf>
    <xf numFmtId="0" fontId="2" fillId="0" borderId="23" xfId="44" applyBorder="1" applyAlignment="1">
      <alignment horizontal="left" wrapText="1"/>
    </xf>
    <xf numFmtId="0" fontId="2" fillId="0" borderId="23" xfId="44" applyFont="1" applyBorder="1" applyAlignment="1">
      <alignment wrapText="1"/>
    </xf>
    <xf numFmtId="4" fontId="2" fillId="0" borderId="23" xfId="44" applyNumberFormat="1" applyBorder="1" applyAlignment="1">
      <alignment wrapText="1"/>
    </xf>
    <xf numFmtId="0" fontId="2" fillId="0" borderId="0" xfId="44" applyFont="1" applyAlignment="1">
      <alignment wrapText="1"/>
    </xf>
    <xf numFmtId="0" fontId="41" fillId="32" borderId="23" xfId="44" applyFont="1" applyFill="1" applyBorder="1"/>
    <xf numFmtId="4" fontId="41" fillId="32" borderId="23" xfId="44" applyNumberFormat="1" applyFont="1" applyFill="1" applyBorder="1"/>
    <xf numFmtId="0" fontId="41" fillId="30" borderId="23" xfId="44" applyFont="1" applyFill="1" applyBorder="1" applyAlignment="1">
      <alignment horizontal="left" wrapText="1"/>
    </xf>
    <xf numFmtId="0" fontId="41" fillId="30" borderId="23" xfId="44" applyFont="1" applyFill="1" applyBorder="1" applyAlignment="1">
      <alignment wrapText="1"/>
    </xf>
    <xf numFmtId="4" fontId="41" fillId="30" borderId="23" xfId="44" applyNumberFormat="1" applyFont="1" applyFill="1" applyBorder="1" applyAlignment="1">
      <alignment wrapText="1"/>
    </xf>
    <xf numFmtId="0" fontId="2" fillId="0" borderId="0" xfId="44" applyBorder="1" applyAlignment="1">
      <alignment horizontal="left" wrapText="1"/>
    </xf>
    <xf numFmtId="0" fontId="2" fillId="0" borderId="0" xfId="44" applyFont="1" applyBorder="1" applyAlignment="1">
      <alignment wrapText="1"/>
    </xf>
    <xf numFmtId="4" fontId="2" fillId="0" borderId="0" xfId="44" applyNumberFormat="1" applyBorder="1" applyAlignment="1">
      <alignment wrapText="1"/>
    </xf>
    <xf numFmtId="0" fontId="3" fillId="33" borderId="23" xfId="44" applyFont="1" applyFill="1" applyBorder="1"/>
    <xf numFmtId="4" fontId="3" fillId="33" borderId="23" xfId="44" applyNumberFormat="1" applyFont="1" applyFill="1" applyBorder="1"/>
    <xf numFmtId="0" fontId="3" fillId="34" borderId="23" xfId="44" applyFont="1" applyFill="1" applyBorder="1"/>
    <xf numFmtId="4" fontId="3" fillId="34" borderId="23" xfId="44" applyNumberFormat="1" applyFont="1" applyFill="1" applyBorder="1"/>
    <xf numFmtId="0" fontId="2" fillId="0" borderId="0" xfId="45" applyFont="1"/>
    <xf numFmtId="0" fontId="3" fillId="0" borderId="0" xfId="45" applyFont="1"/>
    <xf numFmtId="0" fontId="43" fillId="0" borderId="0" xfId="45" applyFont="1"/>
    <xf numFmtId="0" fontId="44" fillId="0" borderId="0" xfId="45" applyFont="1"/>
    <xf numFmtId="0" fontId="42" fillId="0" borderId="0" xfId="45"/>
    <xf numFmtId="0" fontId="39" fillId="0" borderId="0" xfId="45" applyFont="1"/>
    <xf numFmtId="0" fontId="45" fillId="0" borderId="0" xfId="45" applyFont="1"/>
    <xf numFmtId="0" fontId="46" fillId="0" borderId="0" xfId="45" applyFont="1"/>
    <xf numFmtId="0" fontId="47" fillId="0" borderId="0" xfId="45" applyFont="1"/>
    <xf numFmtId="0" fontId="40" fillId="0" borderId="0" xfId="45" applyFont="1"/>
    <xf numFmtId="0" fontId="48" fillId="0" borderId="0" xfId="45" applyFont="1"/>
    <xf numFmtId="0" fontId="2" fillId="0" borderId="0" xfId="46" applyFont="1"/>
    <xf numFmtId="0" fontId="50" fillId="0" borderId="0" xfId="45" applyFont="1" applyBorder="1" applyAlignment="1">
      <alignment horizontal="center" wrapText="1"/>
    </xf>
    <xf numFmtId="0" fontId="50" fillId="0" borderId="0" xfId="45" applyFont="1" applyBorder="1" applyAlignment="1">
      <alignment horizontal="center"/>
    </xf>
    <xf numFmtId="0" fontId="51" fillId="0" borderId="0" xfId="45" applyFont="1" applyBorder="1"/>
    <xf numFmtId="0" fontId="51" fillId="0" borderId="24" xfId="45" applyFont="1" applyBorder="1"/>
    <xf numFmtId="0" fontId="50" fillId="0" borderId="0" xfId="45" applyFont="1" applyBorder="1" applyAlignment="1">
      <alignment wrapText="1"/>
    </xf>
    <xf numFmtId="4" fontId="50" fillId="0" borderId="0" xfId="45" applyNumberFormat="1" applyFont="1" applyBorder="1" applyAlignment="1">
      <alignment wrapText="1"/>
    </xf>
    <xf numFmtId="4" fontId="50" fillId="0" borderId="24" xfId="45" applyNumberFormat="1" applyFont="1" applyBorder="1" applyAlignment="1">
      <alignment wrapText="1"/>
    </xf>
    <xf numFmtId="0" fontId="52" fillId="0" borderId="0" xfId="45" applyFont="1"/>
    <xf numFmtId="0" fontId="53" fillId="0" borderId="0" xfId="45" applyFont="1"/>
    <xf numFmtId="0" fontId="50" fillId="0" borderId="24" xfId="45" applyFont="1" applyBorder="1" applyAlignment="1">
      <alignment wrapText="1"/>
    </xf>
    <xf numFmtId="4" fontId="50" fillId="0" borderId="24" xfId="45" applyNumberFormat="1" applyFont="1" applyFill="1" applyBorder="1" applyAlignment="1">
      <alignment wrapText="1"/>
    </xf>
    <xf numFmtId="4" fontId="50" fillId="0" borderId="0" xfId="45" applyNumberFormat="1" applyFont="1" applyFill="1" applyBorder="1" applyAlignment="1">
      <alignment wrapText="1"/>
    </xf>
    <xf numFmtId="0" fontId="52" fillId="0" borderId="25" xfId="45" applyFont="1" applyBorder="1"/>
    <xf numFmtId="0" fontId="52" fillId="0" borderId="25" xfId="45" applyFont="1" applyFill="1" applyBorder="1"/>
    <xf numFmtId="0" fontId="50" fillId="0" borderId="26" xfId="45" applyFont="1" applyFill="1" applyBorder="1"/>
    <xf numFmtId="0" fontId="50" fillId="0" borderId="26" xfId="45" applyFont="1" applyBorder="1"/>
    <xf numFmtId="0" fontId="50" fillId="0" borderId="0" xfId="45" applyFont="1" applyFill="1" applyBorder="1" applyAlignment="1">
      <alignment horizontal="left"/>
    </xf>
    <xf numFmtId="0" fontId="52" fillId="0" borderId="0" xfId="45" applyFont="1" applyFill="1" applyBorder="1"/>
    <xf numFmtId="0" fontId="52" fillId="0" borderId="0" xfId="45" applyFont="1" applyBorder="1"/>
    <xf numFmtId="4" fontId="50" fillId="0" borderId="26" xfId="45" applyNumberFormat="1" applyFont="1" applyFill="1" applyBorder="1" applyAlignment="1">
      <alignment wrapText="1"/>
    </xf>
    <xf numFmtId="4" fontId="50" fillId="0" borderId="26" xfId="45" applyNumberFormat="1" applyFont="1" applyBorder="1" applyAlignment="1">
      <alignment wrapText="1"/>
    </xf>
    <xf numFmtId="4" fontId="53" fillId="0" borderId="0" xfId="45" applyNumberFormat="1" applyFont="1"/>
    <xf numFmtId="0" fontId="3" fillId="0" borderId="0" xfId="46" applyFont="1" applyAlignment="1">
      <alignment horizontal="center"/>
    </xf>
    <xf numFmtId="4" fontId="43" fillId="0" borderId="0" xfId="45" applyNumberFormat="1" applyFont="1"/>
    <xf numFmtId="0" fontId="3" fillId="0" borderId="0" xfId="45" applyFont="1" applyBorder="1"/>
    <xf numFmtId="0" fontId="51" fillId="0" borderId="0" xfId="45" applyFont="1" applyBorder="1" applyAlignment="1">
      <alignment horizontal="center"/>
    </xf>
    <xf numFmtId="49" fontId="51" fillId="0" borderId="0" xfId="45" applyNumberFormat="1" applyFont="1" applyBorder="1" applyAlignment="1">
      <alignment horizontal="center"/>
    </xf>
    <xf numFmtId="0" fontId="50" fillId="0" borderId="0" xfId="45" applyFont="1" applyBorder="1" applyAlignment="1">
      <alignment horizontal="left" wrapText="1"/>
    </xf>
    <xf numFmtId="0" fontId="51" fillId="0" borderId="0" xfId="45" applyFont="1" applyBorder="1" applyAlignment="1">
      <alignment wrapText="1"/>
    </xf>
    <xf numFmtId="4" fontId="51" fillId="0" borderId="0" xfId="45" applyNumberFormat="1" applyFont="1" applyBorder="1" applyAlignment="1">
      <alignment wrapText="1"/>
    </xf>
    <xf numFmtId="0" fontId="54" fillId="0" borderId="0" xfId="45" applyFont="1" applyBorder="1"/>
    <xf numFmtId="0" fontId="55" fillId="0" borderId="26" xfId="45" applyFont="1" applyBorder="1"/>
    <xf numFmtId="0" fontId="2" fillId="0" borderId="0" xfId="44" applyFont="1"/>
    <xf numFmtId="0" fontId="56" fillId="0" borderId="0" xfId="1" applyFont="1"/>
    <xf numFmtId="0" fontId="57" fillId="0" borderId="0" xfId="1" applyFont="1"/>
    <xf numFmtId="0" fontId="58" fillId="0" borderId="0" xfId="1" applyFont="1"/>
    <xf numFmtId="0" fontId="59" fillId="0" borderId="0" xfId="44" applyFont="1"/>
    <xf numFmtId="0" fontId="60" fillId="0" borderId="0" xfId="49" applyFont="1"/>
    <xf numFmtId="0" fontId="1" fillId="0" borderId="0" xfId="49"/>
    <xf numFmtId="0" fontId="61" fillId="0" borderId="0" xfId="49" applyFont="1" applyAlignment="1">
      <alignment horizontal="left" indent="5"/>
    </xf>
    <xf numFmtId="0" fontId="62" fillId="0" borderId="0" xfId="49" applyFont="1"/>
    <xf numFmtId="0" fontId="60" fillId="0" borderId="0" xfId="49" applyFont="1" applyAlignment="1">
      <alignment horizontal="left"/>
    </xf>
    <xf numFmtId="0" fontId="61" fillId="0" borderId="0" xfId="49" applyFont="1" applyAlignment="1">
      <alignment horizontal="right"/>
    </xf>
    <xf numFmtId="0" fontId="61" fillId="0" borderId="4" xfId="49" applyFont="1" applyBorder="1"/>
    <xf numFmtId="8" fontId="61" fillId="0" borderId="5" xfId="49" applyNumberFormat="1" applyFont="1" applyBorder="1"/>
    <xf numFmtId="8" fontId="61" fillId="0" borderId="6" xfId="49" applyNumberFormat="1" applyFont="1" applyBorder="1"/>
    <xf numFmtId="0" fontId="61" fillId="0" borderId="0" xfId="49" applyFont="1"/>
    <xf numFmtId="8" fontId="61" fillId="0" borderId="0" xfId="49" applyNumberFormat="1" applyFont="1"/>
    <xf numFmtId="8" fontId="61" fillId="0" borderId="0" xfId="50" applyNumberFormat="1" applyFont="1"/>
    <xf numFmtId="8" fontId="60" fillId="0" borderId="0" xfId="49" applyNumberFormat="1" applyFont="1"/>
    <xf numFmtId="8" fontId="63" fillId="0" borderId="0" xfId="49" applyNumberFormat="1" applyFont="1"/>
    <xf numFmtId="165" fontId="60" fillId="0" borderId="0" xfId="49" applyNumberFormat="1" applyFont="1"/>
    <xf numFmtId="8" fontId="61" fillId="0" borderId="0" xfId="49" applyNumberFormat="1" applyFont="1" applyAlignment="1">
      <alignment horizontal="right"/>
    </xf>
    <xf numFmtId="0" fontId="61" fillId="0" borderId="0" xfId="49" applyFont="1" applyAlignment="1">
      <alignment horizontal="left"/>
    </xf>
    <xf numFmtId="8" fontId="60" fillId="0" borderId="0" xfId="49" applyNumberFormat="1" applyFont="1" applyAlignment="1">
      <alignment horizontal="right"/>
    </xf>
    <xf numFmtId="8" fontId="60" fillId="0" borderId="0" xfId="50" applyNumberFormat="1" applyFont="1" applyAlignment="1">
      <alignment horizontal="right" vertical="center"/>
    </xf>
    <xf numFmtId="44" fontId="61" fillId="0" borderId="0" xfId="50" applyFont="1" applyAlignment="1">
      <alignment horizontal="right" wrapText="1"/>
    </xf>
    <xf numFmtId="165" fontId="61" fillId="0" borderId="0" xfId="50" applyNumberFormat="1" applyFont="1" applyAlignment="1">
      <alignment horizontal="right" wrapText="1"/>
    </xf>
    <xf numFmtId="44" fontId="60" fillId="0" borderId="0" xfId="50" applyFont="1" applyAlignment="1">
      <alignment horizontal="right" wrapText="1"/>
    </xf>
    <xf numFmtId="165" fontId="60" fillId="0" borderId="0" xfId="50" applyNumberFormat="1" applyFont="1" applyAlignment="1">
      <alignment horizontal="right" wrapText="1"/>
    </xf>
    <xf numFmtId="8" fontId="60" fillId="0" borderId="0" xfId="49" applyNumberFormat="1" applyFont="1" applyAlignment="1">
      <alignment horizontal="right" wrapText="1"/>
    </xf>
    <xf numFmtId="8" fontId="61" fillId="0" borderId="0" xfId="49" applyNumberFormat="1" applyFont="1" applyAlignment="1">
      <alignment horizontal="right" wrapText="1"/>
    </xf>
    <xf numFmtId="165" fontId="61" fillId="0" borderId="0" xfId="49" applyNumberFormat="1" applyFont="1" applyAlignment="1">
      <alignment horizontal="right" wrapText="1"/>
    </xf>
    <xf numFmtId="8" fontId="60" fillId="0" borderId="0" xfId="50" applyNumberFormat="1" applyFont="1" applyAlignment="1">
      <alignment horizontal="right" wrapText="1"/>
    </xf>
    <xf numFmtId="8" fontId="61" fillId="0" borderId="0" xfId="50" applyNumberFormat="1" applyFont="1" applyAlignment="1">
      <alignment horizontal="right" wrapText="1"/>
    </xf>
    <xf numFmtId="44" fontId="61" fillId="0" borderId="0" xfId="49" applyNumberFormat="1" applyFont="1" applyAlignment="1">
      <alignment horizontal="right" wrapText="1"/>
    </xf>
    <xf numFmtId="44" fontId="61" fillId="0" borderId="0" xfId="50" applyNumberFormat="1" applyFont="1" applyAlignment="1">
      <alignment horizontal="right" wrapText="1"/>
    </xf>
    <xf numFmtId="165" fontId="60" fillId="0" borderId="0" xfId="50" applyNumberFormat="1" applyFont="1"/>
    <xf numFmtId="44" fontId="60" fillId="0" borderId="0" xfId="49" applyNumberFormat="1" applyFont="1" applyAlignment="1">
      <alignment horizontal="right" wrapText="1"/>
    </xf>
    <xf numFmtId="44" fontId="60" fillId="0" borderId="0" xfId="50" applyFont="1"/>
    <xf numFmtId="43" fontId="60" fillId="0" borderId="0" xfId="51" applyFont="1"/>
    <xf numFmtId="44" fontId="60" fillId="0" borderId="0" xfId="49" applyNumberFormat="1" applyFont="1"/>
    <xf numFmtId="0" fontId="61" fillId="0" borderId="0" xfId="49" applyFont="1" applyBorder="1" applyAlignment="1">
      <alignment wrapText="1"/>
    </xf>
    <xf numFmtId="165" fontId="61" fillId="0" borderId="0" xfId="49" applyNumberFormat="1" applyFont="1"/>
    <xf numFmtId="0" fontId="60" fillId="0" borderId="0" xfId="49" applyFont="1" applyBorder="1" applyAlignment="1">
      <alignment wrapText="1"/>
    </xf>
    <xf numFmtId="0" fontId="61" fillId="0" borderId="0" xfId="49" applyFont="1" applyAlignment="1">
      <alignment horizontal="left" wrapText="1"/>
    </xf>
    <xf numFmtId="0" fontId="60" fillId="0" borderId="0" xfId="49" applyFont="1" applyAlignment="1"/>
    <xf numFmtId="0" fontId="64" fillId="0" borderId="0" xfId="49" applyFont="1"/>
    <xf numFmtId="0" fontId="64" fillId="0" borderId="0" xfId="49" applyFont="1" applyAlignment="1">
      <alignment horizontal="left" wrapText="1"/>
    </xf>
    <xf numFmtId="0" fontId="65" fillId="0" borderId="0" xfId="49" applyFont="1" applyAlignment="1">
      <alignment horizontal="left" indent="10"/>
    </xf>
    <xf numFmtId="0" fontId="65" fillId="0" borderId="0" xfId="49" applyFont="1" applyAlignment="1">
      <alignment horizontal="left"/>
    </xf>
    <xf numFmtId="0" fontId="65" fillId="0" borderId="0" xfId="49" applyFont="1"/>
    <xf numFmtId="0" fontId="64" fillId="0" borderId="0" xfId="49" applyFont="1" applyAlignment="1"/>
    <xf numFmtId="0" fontId="65" fillId="0" borderId="0" xfId="49" applyFont="1" applyAlignment="1">
      <alignment horizontal="right"/>
    </xf>
    <xf numFmtId="0" fontId="65" fillId="0" borderId="4" xfId="49" applyFont="1" applyBorder="1"/>
    <xf numFmtId="8" fontId="65" fillId="0" borderId="5" xfId="49" applyNumberFormat="1" applyFont="1" applyBorder="1"/>
    <xf numFmtId="165" fontId="65" fillId="0" borderId="5" xfId="49" applyNumberFormat="1" applyFont="1" applyBorder="1"/>
    <xf numFmtId="44" fontId="65" fillId="0" borderId="6" xfId="49" applyNumberFormat="1" applyFont="1" applyBorder="1"/>
    <xf numFmtId="0" fontId="66" fillId="0" borderId="0" xfId="49" applyFont="1" applyAlignment="1">
      <alignment horizontal="left" indent="15"/>
    </xf>
    <xf numFmtId="0" fontId="65" fillId="0" borderId="0" xfId="49" applyFont="1" applyAlignment="1">
      <alignment horizontal="left" vertical="top" wrapText="1"/>
    </xf>
    <xf numFmtId="8" fontId="65" fillId="0" borderId="0" xfId="49" applyNumberFormat="1" applyFont="1"/>
    <xf numFmtId="165" fontId="65" fillId="0" borderId="0" xfId="49" applyNumberFormat="1" applyFont="1"/>
    <xf numFmtId="44" fontId="65" fillId="0" borderId="0" xfId="50" applyFont="1" applyAlignment="1">
      <alignment horizontal="right" wrapText="1"/>
    </xf>
    <xf numFmtId="8" fontId="65" fillId="0" borderId="0" xfId="50" applyNumberFormat="1" applyFont="1" applyAlignment="1">
      <alignment horizontal="right" wrapText="1"/>
    </xf>
    <xf numFmtId="8" fontId="64" fillId="0" borderId="0" xfId="49" applyNumberFormat="1" applyFont="1"/>
    <xf numFmtId="165" fontId="64" fillId="0" borderId="0" xfId="49" applyNumberFormat="1" applyFont="1"/>
    <xf numFmtId="44" fontId="64" fillId="0" borderId="0" xfId="50" applyFont="1" applyAlignment="1">
      <alignment horizontal="right" wrapText="1"/>
    </xf>
    <xf numFmtId="8" fontId="64" fillId="0" borderId="0" xfId="50" applyNumberFormat="1" applyFont="1" applyAlignment="1">
      <alignment horizontal="right" wrapText="1"/>
    </xf>
    <xf numFmtId="8" fontId="65" fillId="0" borderId="0" xfId="49" applyNumberFormat="1" applyFont="1" applyAlignment="1">
      <alignment horizontal="right"/>
    </xf>
    <xf numFmtId="0" fontId="65" fillId="0" borderId="0" xfId="49" applyFont="1" applyAlignment="1">
      <alignment horizontal="left" indent="1"/>
    </xf>
    <xf numFmtId="0" fontId="64" fillId="0" borderId="0" xfId="49" applyFont="1" applyAlignment="1">
      <alignment horizontal="left" vertical="top" wrapText="1"/>
    </xf>
    <xf numFmtId="0" fontId="1" fillId="0" borderId="0" xfId="49" applyAlignment="1">
      <alignment horizontal="center" wrapText="1"/>
    </xf>
    <xf numFmtId="0" fontId="65" fillId="0" borderId="0" xfId="49" applyFont="1" applyAlignment="1">
      <alignment horizontal="left" indent="5"/>
    </xf>
    <xf numFmtId="0" fontId="66" fillId="0" borderId="0" xfId="49" applyFont="1"/>
    <xf numFmtId="0" fontId="67" fillId="0" borderId="0" xfId="49" applyFont="1"/>
    <xf numFmtId="0" fontId="68" fillId="0" borderId="0" xfId="49" applyFont="1" applyAlignment="1">
      <alignment horizontal="right"/>
    </xf>
    <xf numFmtId="0" fontId="68" fillId="0" borderId="4" xfId="49" applyFont="1" applyBorder="1"/>
    <xf numFmtId="8" fontId="68" fillId="0" borderId="5" xfId="49" applyNumberFormat="1" applyFont="1" applyBorder="1"/>
    <xf numFmtId="8" fontId="68" fillId="0" borderId="6" xfId="49" applyNumberFormat="1" applyFont="1" applyBorder="1"/>
    <xf numFmtId="0" fontId="68" fillId="0" borderId="0" xfId="49" applyFont="1" applyBorder="1"/>
    <xf numFmtId="8" fontId="68" fillId="0" borderId="0" xfId="49" applyNumberFormat="1" applyFont="1" applyBorder="1"/>
    <xf numFmtId="8" fontId="65" fillId="0" borderId="0" xfId="49" applyNumberFormat="1" applyFont="1" applyBorder="1"/>
    <xf numFmtId="0" fontId="68" fillId="0" borderId="0" xfId="49" applyFont="1" applyAlignment="1">
      <alignment horizontal="left" wrapText="1"/>
    </xf>
    <xf numFmtId="8" fontId="68" fillId="0" borderId="0" xfId="49" applyNumberFormat="1" applyFont="1" applyAlignment="1">
      <alignment horizontal="right" wrapText="1"/>
    </xf>
    <xf numFmtId="0" fontId="65" fillId="0" borderId="0" xfId="49" applyFont="1" applyAlignment="1">
      <alignment wrapText="1"/>
    </xf>
    <xf numFmtId="0" fontId="64" fillId="0" borderId="0" xfId="49" applyFont="1" applyAlignment="1">
      <alignment horizontal="left"/>
    </xf>
    <xf numFmtId="0" fontId="60" fillId="0" borderId="0" xfId="49" applyFont="1" applyAlignment="1">
      <alignment wrapText="1"/>
    </xf>
    <xf numFmtId="165" fontId="65" fillId="0" borderId="0" xfId="50" applyNumberFormat="1" applyFont="1" applyAlignment="1">
      <alignment horizontal="right" vertical="center"/>
    </xf>
    <xf numFmtId="44" fontId="65" fillId="0" borderId="0" xfId="50" applyFont="1" applyAlignment="1">
      <alignment horizontal="right" vertical="center" wrapText="1"/>
    </xf>
    <xf numFmtId="0" fontId="64" fillId="0" borderId="0" xfId="49" applyFont="1" applyAlignment="1">
      <alignment horizontal="right"/>
    </xf>
    <xf numFmtId="8" fontId="64" fillId="0" borderId="0" xfId="49" applyNumberFormat="1" applyFont="1" applyAlignment="1">
      <alignment horizontal="right"/>
    </xf>
    <xf numFmtId="165" fontId="64" fillId="0" borderId="0" xfId="49" applyNumberFormat="1" applyFont="1" applyAlignment="1">
      <alignment horizontal="right"/>
    </xf>
    <xf numFmtId="165" fontId="65" fillId="0" borderId="0" xfId="49" applyNumberFormat="1" applyFont="1" applyAlignment="1">
      <alignment horizontal="right"/>
    </xf>
    <xf numFmtId="8" fontId="65" fillId="0" borderId="0" xfId="49" applyNumberFormat="1" applyFont="1" applyAlignment="1">
      <alignment horizontal="right" wrapText="1"/>
    </xf>
    <xf numFmtId="0" fontId="64" fillId="0" borderId="0" xfId="49" applyFont="1" applyAlignment="1">
      <alignment horizontal="center"/>
    </xf>
    <xf numFmtId="0" fontId="60" fillId="0" borderId="0" xfId="49" applyFont="1" applyAlignment="1">
      <alignment horizontal="center"/>
    </xf>
    <xf numFmtId="0" fontId="65" fillId="0" borderId="0" xfId="49" applyFont="1" applyAlignment="1">
      <alignment horizontal="center"/>
    </xf>
    <xf numFmtId="0" fontId="65" fillId="0" borderId="0" xfId="49" applyFont="1" applyAlignment="1">
      <alignment horizontal="left" indent="15"/>
    </xf>
    <xf numFmtId="0" fontId="64" fillId="0" borderId="0" xfId="49" applyFont="1" applyAlignment="1">
      <alignment horizontal="left" vertical="center" wrapText="1"/>
    </xf>
    <xf numFmtId="0" fontId="65" fillId="0" borderId="4" xfId="49" applyFont="1" applyBorder="1" applyAlignment="1">
      <alignment horizontal="left" vertical="center" wrapText="1"/>
    </xf>
    <xf numFmtId="8" fontId="65" fillId="0" borderId="5" xfId="49" applyNumberFormat="1" applyFont="1" applyBorder="1" applyAlignment="1">
      <alignment horizontal="right" vertical="center" wrapText="1"/>
    </xf>
    <xf numFmtId="8" fontId="65" fillId="0" borderId="6" xfId="49" applyNumberFormat="1" applyFont="1" applyBorder="1" applyAlignment="1">
      <alignment horizontal="right" vertical="center" wrapText="1"/>
    </xf>
    <xf numFmtId="0" fontId="65" fillId="0" borderId="0" xfId="49" applyFont="1" applyBorder="1" applyAlignment="1">
      <alignment horizontal="left" vertical="center" wrapText="1"/>
    </xf>
    <xf numFmtId="8" fontId="65" fillId="0" borderId="0" xfId="49" applyNumberFormat="1" applyFont="1" applyBorder="1" applyAlignment="1">
      <alignment horizontal="right" vertical="center" wrapText="1"/>
    </xf>
    <xf numFmtId="8" fontId="65" fillId="0" borderId="0" xfId="49" applyNumberFormat="1" applyFont="1" applyAlignment="1"/>
    <xf numFmtId="8" fontId="65" fillId="0" borderId="0" xfId="49" applyNumberFormat="1" applyFont="1" applyAlignment="1">
      <alignment wrapText="1"/>
    </xf>
    <xf numFmtId="0" fontId="64" fillId="0" borderId="0" xfId="49" applyFont="1" applyAlignment="1">
      <alignment horizontal="left" indent="5"/>
    </xf>
    <xf numFmtId="8" fontId="64" fillId="0" borderId="0" xfId="49" applyNumberFormat="1" applyFont="1" applyAlignment="1"/>
    <xf numFmtId="0" fontId="1" fillId="0" borderId="0" xfId="49" applyAlignment="1">
      <alignment wrapText="1"/>
    </xf>
    <xf numFmtId="165" fontId="64" fillId="0" borderId="0" xfId="49" applyNumberFormat="1" applyFont="1" applyAlignment="1"/>
    <xf numFmtId="8" fontId="64" fillId="0" borderId="0" xfId="49" applyNumberFormat="1" applyFont="1" applyAlignment="1">
      <alignment horizontal="left" indent="5"/>
    </xf>
    <xf numFmtId="0" fontId="1" fillId="0" borderId="0" xfId="49" applyFont="1"/>
    <xf numFmtId="8" fontId="65" fillId="0" borderId="6" xfId="49" applyNumberFormat="1" applyFont="1" applyBorder="1"/>
    <xf numFmtId="0" fontId="65" fillId="0" borderId="0" xfId="49" applyFont="1" applyBorder="1"/>
    <xf numFmtId="0" fontId="64" fillId="0" borderId="0" xfId="49" applyFont="1" applyAlignment="1">
      <alignment wrapText="1"/>
    </xf>
    <xf numFmtId="0" fontId="65" fillId="0" borderId="0" xfId="49" applyFont="1" applyAlignment="1">
      <alignment horizontal="center" wrapText="1"/>
    </xf>
    <xf numFmtId="0" fontId="65" fillId="0" borderId="0" xfId="49" applyFont="1" applyAlignment="1">
      <alignment horizontal="right" wrapText="1"/>
    </xf>
    <xf numFmtId="165" fontId="65" fillId="0" borderId="0" xfId="49" applyNumberFormat="1" applyFont="1" applyAlignment="1">
      <alignment wrapText="1"/>
    </xf>
    <xf numFmtId="8" fontId="1" fillId="0" borderId="0" xfId="49" applyNumberFormat="1"/>
    <xf numFmtId="0" fontId="69" fillId="0" borderId="0" xfId="52" applyNumberFormat="1" applyFont="1" applyAlignment="1">
      <alignment horizontal="center"/>
    </xf>
    <xf numFmtId="0" fontId="70" fillId="0" borderId="0" xfId="52" applyFont="1" applyAlignment="1">
      <alignment vertical="center" wrapText="1"/>
    </xf>
    <xf numFmtId="4" fontId="69" fillId="0" borderId="0" xfId="52" applyNumberFormat="1" applyFont="1" applyAlignment="1">
      <alignment horizontal="right"/>
    </xf>
    <xf numFmtId="0" fontId="69" fillId="0" borderId="0" xfId="52" applyFont="1"/>
    <xf numFmtId="4" fontId="69" fillId="0" borderId="0" xfId="52" applyNumberFormat="1" applyFont="1"/>
    <xf numFmtId="0" fontId="71" fillId="0" borderId="0" xfId="44" applyFont="1"/>
    <xf numFmtId="0" fontId="72" fillId="0" borderId="0" xfId="44" applyFont="1"/>
    <xf numFmtId="0" fontId="69" fillId="0" borderId="0" xfId="52" applyFont="1" applyAlignment="1">
      <alignment vertical="center" wrapText="1"/>
    </xf>
    <xf numFmtId="0" fontId="70" fillId="0" borderId="0" xfId="52" applyFont="1" applyAlignment="1">
      <alignment vertical="center"/>
    </xf>
    <xf numFmtId="0" fontId="70" fillId="0" borderId="0" xfId="52" applyFont="1"/>
    <xf numFmtId="0" fontId="73" fillId="0" borderId="0" xfId="52" applyFont="1" applyAlignment="1">
      <alignment vertical="center" wrapText="1"/>
    </xf>
    <xf numFmtId="4" fontId="70" fillId="0" borderId="0" xfId="52" applyNumberFormat="1" applyFont="1" applyAlignment="1">
      <alignment horizontal="center" vertical="center"/>
    </xf>
    <xf numFmtId="0" fontId="70" fillId="0" borderId="0" xfId="52" applyFont="1" applyAlignment="1">
      <alignment horizontal="center" wrapText="1"/>
    </xf>
    <xf numFmtId="4" fontId="70" fillId="0" borderId="0" xfId="52" applyNumberFormat="1" applyFont="1" applyAlignment="1">
      <alignment horizontal="center"/>
    </xf>
    <xf numFmtId="4" fontId="69" fillId="0" borderId="0" xfId="52" applyNumberFormat="1" applyFont="1" applyAlignment="1">
      <alignment horizontal="right" vertical="center"/>
    </xf>
    <xf numFmtId="4" fontId="74" fillId="0" borderId="0" xfId="52" applyNumberFormat="1" applyFont="1"/>
    <xf numFmtId="4" fontId="69" fillId="0" borderId="0" xfId="52" applyNumberFormat="1" applyFont="1" applyFill="1" applyAlignment="1">
      <alignment horizontal="right"/>
    </xf>
    <xf numFmtId="4" fontId="63" fillId="0" borderId="0" xfId="52" applyNumberFormat="1" applyFont="1"/>
    <xf numFmtId="4" fontId="69" fillId="35" borderId="0" xfId="52" applyNumberFormat="1" applyFont="1" applyFill="1"/>
    <xf numFmtId="4" fontId="69" fillId="0" borderId="0" xfId="52" applyNumberFormat="1" applyFont="1" applyFill="1" applyAlignment="1">
      <alignment horizontal="right" vertical="center"/>
    </xf>
    <xf numFmtId="0" fontId="70" fillId="0" borderId="0" xfId="52" applyFont="1" applyAlignment="1">
      <alignment horizontal="right" vertical="center" wrapText="1"/>
    </xf>
    <xf numFmtId="4" fontId="70" fillId="33" borderId="0" xfId="52" applyNumberFormat="1" applyFont="1" applyFill="1" applyAlignment="1">
      <alignment horizontal="right"/>
    </xf>
    <xf numFmtId="4" fontId="70" fillId="33" borderId="0" xfId="52" applyNumberFormat="1" applyFont="1" applyFill="1"/>
    <xf numFmtId="4" fontId="70" fillId="0" borderId="0" xfId="52" applyNumberFormat="1" applyFont="1"/>
    <xf numFmtId="4" fontId="70" fillId="0" borderId="0" xfId="52" applyNumberFormat="1" applyFont="1" applyAlignment="1">
      <alignment vertical="center"/>
    </xf>
    <xf numFmtId="0" fontId="69" fillId="0" borderId="0" xfId="52" applyFont="1" applyAlignment="1">
      <alignment wrapText="1"/>
    </xf>
    <xf numFmtId="4" fontId="69" fillId="0" borderId="0" xfId="52" applyNumberFormat="1" applyFont="1" applyAlignment="1">
      <alignment vertical="center"/>
    </xf>
    <xf numFmtId="4" fontId="70" fillId="0" borderId="0" xfId="52" applyNumberFormat="1" applyFont="1" applyAlignment="1">
      <alignment horizontal="right"/>
    </xf>
    <xf numFmtId="4" fontId="70" fillId="0" borderId="0" xfId="52" applyNumberFormat="1" applyFont="1" applyFill="1" applyAlignment="1">
      <alignment horizontal="right"/>
    </xf>
    <xf numFmtId="4" fontId="70" fillId="0" borderId="0" xfId="52" applyNumberFormat="1" applyFont="1" applyAlignment="1">
      <alignment horizontal="right" vertical="center"/>
    </xf>
    <xf numFmtId="0" fontId="69" fillId="0" borderId="0" xfId="52" applyFont="1" applyAlignment="1">
      <alignment horizontal="left" vertical="center" wrapText="1"/>
    </xf>
    <xf numFmtId="0" fontId="69" fillId="0" borderId="0" xfId="52" applyFont="1" applyFill="1" applyAlignment="1">
      <alignment horizontal="left" vertical="center" wrapText="1"/>
    </xf>
    <xf numFmtId="4" fontId="70" fillId="0" borderId="0" xfId="52" applyNumberFormat="1" applyFont="1" applyFill="1"/>
    <xf numFmtId="0" fontId="69" fillId="0" borderId="0" xfId="52" applyFont="1" applyBorder="1" applyAlignment="1">
      <alignment wrapText="1"/>
    </xf>
    <xf numFmtId="4" fontId="70" fillId="33" borderId="0" xfId="52" applyNumberFormat="1" applyFont="1" applyFill="1" applyAlignment="1">
      <alignment horizontal="right" vertical="center"/>
    </xf>
    <xf numFmtId="4" fontId="63" fillId="0" borderId="0" xfId="52" applyNumberFormat="1" applyFont="1" applyAlignment="1">
      <alignment horizontal="right" vertical="center"/>
    </xf>
    <xf numFmtId="4" fontId="63" fillId="0" borderId="0" xfId="52" applyNumberFormat="1" applyFont="1" applyFill="1" applyAlignment="1">
      <alignment horizontal="right"/>
    </xf>
    <xf numFmtId="0" fontId="75" fillId="0" borderId="0" xfId="52" applyFont="1" applyAlignment="1">
      <alignment vertical="center" wrapText="1"/>
    </xf>
    <xf numFmtId="4" fontId="70" fillId="0" borderId="0" xfId="52" applyNumberFormat="1" applyFont="1" applyFill="1" applyAlignment="1">
      <alignment horizontal="right" vertical="center"/>
    </xf>
    <xf numFmtId="0" fontId="70" fillId="0" borderId="0" xfId="52" applyFont="1" applyFill="1" applyAlignment="1">
      <alignment horizontal="right" vertical="center" wrapText="1"/>
    </xf>
    <xf numFmtId="4" fontId="70" fillId="0" borderId="0" xfId="52" applyNumberFormat="1" applyFont="1" applyAlignment="1">
      <alignment horizontal="left" vertical="center" indent="2"/>
    </xf>
    <xf numFmtId="0" fontId="69" fillId="0" borderId="0" xfId="52" applyFont="1" applyAlignment="1">
      <alignment horizontal="left"/>
    </xf>
    <xf numFmtId="0" fontId="69" fillId="0" borderId="0" xfId="52" applyFont="1" applyAlignment="1">
      <alignment vertical="center"/>
    </xf>
    <xf numFmtId="0" fontId="70" fillId="0" borderId="0" xfId="52" applyFont="1" applyAlignment="1">
      <alignment horizontal="right" wrapText="1"/>
    </xf>
    <xf numFmtId="4" fontId="70" fillId="33" borderId="0" xfId="52" applyNumberFormat="1" applyFont="1" applyFill="1" applyAlignment="1">
      <alignment vertical="center"/>
    </xf>
    <xf numFmtId="0" fontId="69" fillId="0" borderId="0" xfId="52" applyFont="1" applyFill="1" applyAlignment="1">
      <alignment vertical="center" wrapText="1"/>
    </xf>
    <xf numFmtId="4" fontId="69" fillId="0" borderId="0" xfId="52" applyNumberFormat="1" applyFont="1" applyFill="1"/>
    <xf numFmtId="0" fontId="70" fillId="0" borderId="0" xfId="52" applyFont="1" applyAlignment="1">
      <alignment wrapText="1"/>
    </xf>
    <xf numFmtId="0" fontId="70" fillId="0" borderId="0" xfId="52" applyFont="1" applyAlignment="1">
      <alignment horizontal="left" vertical="center" wrapText="1"/>
    </xf>
    <xf numFmtId="4" fontId="69" fillId="0" borderId="0" xfId="52" applyNumberFormat="1" applyFont="1" applyAlignment="1">
      <alignment horizontal="right" wrapText="1"/>
    </xf>
    <xf numFmtId="0" fontId="69" fillId="0" borderId="0" xfId="52" applyFont="1" applyAlignment="1"/>
    <xf numFmtId="4" fontId="69" fillId="0" borderId="0" xfId="52" applyNumberFormat="1" applyFont="1" applyAlignment="1">
      <alignment horizontal="left" vertical="center" indent="2"/>
    </xf>
    <xf numFmtId="0" fontId="69" fillId="0" borderId="0" xfId="52" applyFont="1" applyAlignment="1">
      <alignment horizontal="left" wrapText="1"/>
    </xf>
    <xf numFmtId="166" fontId="76" fillId="0" borderId="0" xfId="52" applyNumberFormat="1" applyFont="1"/>
    <xf numFmtId="4" fontId="70" fillId="0" borderId="0" xfId="52" applyNumberFormat="1" applyFont="1" applyAlignment="1">
      <alignment horizontal="center" wrapText="1"/>
    </xf>
    <xf numFmtId="0" fontId="70" fillId="0" borderId="0" xfId="52" applyNumberFormat="1" applyFont="1" applyAlignment="1">
      <alignment horizontal="center"/>
    </xf>
    <xf numFmtId="4" fontId="69" fillId="0" borderId="0" xfId="52" applyNumberFormat="1" applyFont="1" applyFill="1" applyAlignment="1">
      <alignment horizontal="left"/>
    </xf>
    <xf numFmtId="0" fontId="2" fillId="0" borderId="0" xfId="44" applyFont="1" applyAlignment="1"/>
    <xf numFmtId="0" fontId="2" fillId="0" borderId="0" xfId="0" applyFont="1" applyAlignment="1">
      <alignment horizontal="center"/>
    </xf>
    <xf numFmtId="0" fontId="60" fillId="0" borderId="0" xfId="49" applyFont="1" applyAlignment="1">
      <alignment horizontal="left" vertical="center"/>
    </xf>
    <xf numFmtId="0" fontId="60" fillId="0" borderId="0" xfId="49" applyFont="1" applyAlignment="1">
      <alignment horizontal="left" vertical="top" wrapText="1"/>
    </xf>
    <xf numFmtId="0" fontId="61" fillId="0" borderId="0" xfId="49" applyFont="1" applyAlignment="1">
      <alignment horizontal="center"/>
    </xf>
    <xf numFmtId="0" fontId="60" fillId="0" borderId="0" xfId="49" applyFont="1" applyAlignment="1">
      <alignment horizontal="left"/>
    </xf>
    <xf numFmtId="0" fontId="60" fillId="0" borderId="0" xfId="49" applyFont="1" applyAlignment="1">
      <alignment horizontal="center" vertical="center" wrapText="1"/>
    </xf>
    <xf numFmtId="0" fontId="64" fillId="0" borderId="0" xfId="49" applyFont="1" applyAlignment="1">
      <alignment horizontal="left" wrapText="1"/>
    </xf>
    <xf numFmtId="0" fontId="65" fillId="0" borderId="0" xfId="49" applyFont="1" applyAlignment="1">
      <alignment horizontal="center"/>
    </xf>
    <xf numFmtId="0" fontId="64" fillId="0" borderId="0" xfId="49" applyFont="1" applyAlignment="1">
      <alignment horizontal="left"/>
    </xf>
    <xf numFmtId="0" fontId="64" fillId="0" borderId="0" xfId="49" applyFont="1" applyAlignment="1">
      <alignment horizontal="center" vertical="center"/>
    </xf>
    <xf numFmtId="0" fontId="64" fillId="0" borderId="0" xfId="49" applyFont="1" applyAlignment="1">
      <alignment horizontal="left" vertical="center" wrapText="1"/>
    </xf>
    <xf numFmtId="0" fontId="64" fillId="0" borderId="0" xfId="49" applyFont="1" applyAlignment="1">
      <alignment horizontal="left" vertical="top" wrapText="1"/>
    </xf>
    <xf numFmtId="0" fontId="64" fillId="0" borderId="0" xfId="49" applyFont="1" applyAlignment="1">
      <alignment horizontal="center"/>
    </xf>
    <xf numFmtId="0" fontId="65" fillId="0" borderId="0" xfId="49" applyFont="1" applyAlignment="1">
      <alignment horizontal="center" wrapText="1"/>
    </xf>
    <xf numFmtId="0" fontId="70" fillId="0" borderId="0" xfId="52" applyFont="1" applyBorder="1" applyAlignment="1">
      <alignment horizontal="center" vertical="center" wrapText="1"/>
    </xf>
    <xf numFmtId="0" fontId="69" fillId="0" borderId="0" xfId="52" applyFont="1" applyBorder="1" applyAlignment="1">
      <alignment horizontal="left" wrapText="1"/>
    </xf>
    <xf numFmtId="0" fontId="69" fillId="0" borderId="0" xfId="52" applyFont="1" applyBorder="1" applyAlignment="1">
      <alignment horizontal="left" vertical="center" wrapText="1"/>
    </xf>
    <xf numFmtId="0" fontId="70" fillId="0" borderId="0" xfId="52" applyFont="1" applyBorder="1" applyAlignment="1">
      <alignment horizontal="left" vertical="center" wrapText="1"/>
    </xf>
  </cellXfs>
  <cellStyles count="53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40% - Naglasak1" xfId="47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rmal_2013. REBALANS OPĆI" xfId="48"/>
    <cellStyle name="Normal_REBALANS_2013_TONCI" xfId="52"/>
    <cellStyle name="Normalno" xfId="0" builtinId="0"/>
    <cellStyle name="Normalno 2" xfId="44"/>
    <cellStyle name="Normalno 2 2" xfId="46"/>
    <cellStyle name="Normalno 3" xfId="49"/>
    <cellStyle name="Note" xfId="38"/>
    <cellStyle name="Obično_1. REBALANS 2011  cijeli" xfId="1"/>
    <cellStyle name="Obično_2.PRORAČUN 2011. TIP 2" xfId="45"/>
    <cellStyle name="Output" xfId="39"/>
    <cellStyle name="Title" xfId="40"/>
    <cellStyle name="Total" xfId="41"/>
    <cellStyle name="Valuta 2" xfId="50"/>
    <cellStyle name="Warning Text" xfId="42"/>
    <cellStyle name="Zarez 2" xfId="43"/>
    <cellStyle name="Zarez 3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balans%20program%20dru&#353;tvene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TURA"/>
      <sheetName val="SPORT"/>
      <sheetName val="OBRAZOVANJE"/>
      <sheetName val="VRTIĆ"/>
      <sheetName val="SOCIJALA"/>
      <sheetName val="ZIS"/>
    </sheetNames>
    <sheetDataSet>
      <sheetData sheetId="0" refreshError="1"/>
      <sheetData sheetId="1">
        <row r="15">
          <cell r="A15" t="str">
            <v>2. ZAJEDNICA SPORTSKIH UDRUGA GRADA MAKARSKE: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selection activeCell="A2" sqref="A2"/>
    </sheetView>
  </sheetViews>
  <sheetFormatPr defaultRowHeight="12.75"/>
  <cols>
    <col min="1" max="1" width="44.85546875" style="126" customWidth="1"/>
    <col min="2" max="2" width="17.5703125" style="126" customWidth="1"/>
    <col min="3" max="3" width="14.7109375" style="126" customWidth="1"/>
    <col min="4" max="4" width="15.7109375" style="126" customWidth="1"/>
    <col min="5" max="5" width="7.85546875" style="126" customWidth="1"/>
    <col min="6" max="6" width="17.42578125" style="126" customWidth="1"/>
    <col min="7" max="7" width="9" style="126" customWidth="1"/>
    <col min="8" max="8" width="10.5703125" style="126" bestFit="1" customWidth="1"/>
    <col min="9" max="256" width="9.140625" style="126"/>
    <col min="257" max="257" width="44.85546875" style="126" customWidth="1"/>
    <col min="258" max="258" width="17.5703125" style="126" customWidth="1"/>
    <col min="259" max="259" width="14.7109375" style="126" customWidth="1"/>
    <col min="260" max="260" width="15.7109375" style="126" customWidth="1"/>
    <col min="261" max="261" width="7.85546875" style="126" customWidth="1"/>
    <col min="262" max="262" width="17.42578125" style="126" customWidth="1"/>
    <col min="263" max="263" width="9" style="126" customWidth="1"/>
    <col min="264" max="264" width="10.5703125" style="126" bestFit="1" customWidth="1"/>
    <col min="265" max="512" width="9.140625" style="126"/>
    <col min="513" max="513" width="44.85546875" style="126" customWidth="1"/>
    <col min="514" max="514" width="17.5703125" style="126" customWidth="1"/>
    <col min="515" max="515" width="14.7109375" style="126" customWidth="1"/>
    <col min="516" max="516" width="15.7109375" style="126" customWidth="1"/>
    <col min="517" max="517" width="7.85546875" style="126" customWidth="1"/>
    <col min="518" max="518" width="17.42578125" style="126" customWidth="1"/>
    <col min="519" max="519" width="9" style="126" customWidth="1"/>
    <col min="520" max="520" width="10.5703125" style="126" bestFit="1" customWidth="1"/>
    <col min="521" max="768" width="9.140625" style="126"/>
    <col min="769" max="769" width="44.85546875" style="126" customWidth="1"/>
    <col min="770" max="770" width="17.5703125" style="126" customWidth="1"/>
    <col min="771" max="771" width="14.7109375" style="126" customWidth="1"/>
    <col min="772" max="772" width="15.7109375" style="126" customWidth="1"/>
    <col min="773" max="773" width="7.85546875" style="126" customWidth="1"/>
    <col min="774" max="774" width="17.42578125" style="126" customWidth="1"/>
    <col min="775" max="775" width="9" style="126" customWidth="1"/>
    <col min="776" max="776" width="10.5703125" style="126" bestFit="1" customWidth="1"/>
    <col min="777" max="1024" width="9.140625" style="126"/>
    <col min="1025" max="1025" width="44.85546875" style="126" customWidth="1"/>
    <col min="1026" max="1026" width="17.5703125" style="126" customWidth="1"/>
    <col min="1027" max="1027" width="14.7109375" style="126" customWidth="1"/>
    <col min="1028" max="1028" width="15.7109375" style="126" customWidth="1"/>
    <col min="1029" max="1029" width="7.85546875" style="126" customWidth="1"/>
    <col min="1030" max="1030" width="17.42578125" style="126" customWidth="1"/>
    <col min="1031" max="1031" width="9" style="126" customWidth="1"/>
    <col min="1032" max="1032" width="10.5703125" style="126" bestFit="1" customWidth="1"/>
    <col min="1033" max="1280" width="9.140625" style="126"/>
    <col min="1281" max="1281" width="44.85546875" style="126" customWidth="1"/>
    <col min="1282" max="1282" width="17.5703125" style="126" customWidth="1"/>
    <col min="1283" max="1283" width="14.7109375" style="126" customWidth="1"/>
    <col min="1284" max="1284" width="15.7109375" style="126" customWidth="1"/>
    <col min="1285" max="1285" width="7.85546875" style="126" customWidth="1"/>
    <col min="1286" max="1286" width="17.42578125" style="126" customWidth="1"/>
    <col min="1287" max="1287" width="9" style="126" customWidth="1"/>
    <col min="1288" max="1288" width="10.5703125" style="126" bestFit="1" customWidth="1"/>
    <col min="1289" max="1536" width="9.140625" style="126"/>
    <col min="1537" max="1537" width="44.85546875" style="126" customWidth="1"/>
    <col min="1538" max="1538" width="17.5703125" style="126" customWidth="1"/>
    <col min="1539" max="1539" width="14.7109375" style="126" customWidth="1"/>
    <col min="1540" max="1540" width="15.7109375" style="126" customWidth="1"/>
    <col min="1541" max="1541" width="7.85546875" style="126" customWidth="1"/>
    <col min="1542" max="1542" width="17.42578125" style="126" customWidth="1"/>
    <col min="1543" max="1543" width="9" style="126" customWidth="1"/>
    <col min="1544" max="1544" width="10.5703125" style="126" bestFit="1" customWidth="1"/>
    <col min="1545" max="1792" width="9.140625" style="126"/>
    <col min="1793" max="1793" width="44.85546875" style="126" customWidth="1"/>
    <col min="1794" max="1794" width="17.5703125" style="126" customWidth="1"/>
    <col min="1795" max="1795" width="14.7109375" style="126" customWidth="1"/>
    <col min="1796" max="1796" width="15.7109375" style="126" customWidth="1"/>
    <col min="1797" max="1797" width="7.85546875" style="126" customWidth="1"/>
    <col min="1798" max="1798" width="17.42578125" style="126" customWidth="1"/>
    <col min="1799" max="1799" width="9" style="126" customWidth="1"/>
    <col min="1800" max="1800" width="10.5703125" style="126" bestFit="1" customWidth="1"/>
    <col min="1801" max="2048" width="9.140625" style="126"/>
    <col min="2049" max="2049" width="44.85546875" style="126" customWidth="1"/>
    <col min="2050" max="2050" width="17.5703125" style="126" customWidth="1"/>
    <col min="2051" max="2051" width="14.7109375" style="126" customWidth="1"/>
    <col min="2052" max="2052" width="15.7109375" style="126" customWidth="1"/>
    <col min="2053" max="2053" width="7.85546875" style="126" customWidth="1"/>
    <col min="2054" max="2054" width="17.42578125" style="126" customWidth="1"/>
    <col min="2055" max="2055" width="9" style="126" customWidth="1"/>
    <col min="2056" max="2056" width="10.5703125" style="126" bestFit="1" customWidth="1"/>
    <col min="2057" max="2304" width="9.140625" style="126"/>
    <col min="2305" max="2305" width="44.85546875" style="126" customWidth="1"/>
    <col min="2306" max="2306" width="17.5703125" style="126" customWidth="1"/>
    <col min="2307" max="2307" width="14.7109375" style="126" customWidth="1"/>
    <col min="2308" max="2308" width="15.7109375" style="126" customWidth="1"/>
    <col min="2309" max="2309" width="7.85546875" style="126" customWidth="1"/>
    <col min="2310" max="2310" width="17.42578125" style="126" customWidth="1"/>
    <col min="2311" max="2311" width="9" style="126" customWidth="1"/>
    <col min="2312" max="2312" width="10.5703125" style="126" bestFit="1" customWidth="1"/>
    <col min="2313" max="2560" width="9.140625" style="126"/>
    <col min="2561" max="2561" width="44.85546875" style="126" customWidth="1"/>
    <col min="2562" max="2562" width="17.5703125" style="126" customWidth="1"/>
    <col min="2563" max="2563" width="14.7109375" style="126" customWidth="1"/>
    <col min="2564" max="2564" width="15.7109375" style="126" customWidth="1"/>
    <col min="2565" max="2565" width="7.85546875" style="126" customWidth="1"/>
    <col min="2566" max="2566" width="17.42578125" style="126" customWidth="1"/>
    <col min="2567" max="2567" width="9" style="126" customWidth="1"/>
    <col min="2568" max="2568" width="10.5703125" style="126" bestFit="1" customWidth="1"/>
    <col min="2569" max="2816" width="9.140625" style="126"/>
    <col min="2817" max="2817" width="44.85546875" style="126" customWidth="1"/>
    <col min="2818" max="2818" width="17.5703125" style="126" customWidth="1"/>
    <col min="2819" max="2819" width="14.7109375" style="126" customWidth="1"/>
    <col min="2820" max="2820" width="15.7109375" style="126" customWidth="1"/>
    <col min="2821" max="2821" width="7.85546875" style="126" customWidth="1"/>
    <col min="2822" max="2822" width="17.42578125" style="126" customWidth="1"/>
    <col min="2823" max="2823" width="9" style="126" customWidth="1"/>
    <col min="2824" max="2824" width="10.5703125" style="126" bestFit="1" customWidth="1"/>
    <col min="2825" max="3072" width="9.140625" style="126"/>
    <col min="3073" max="3073" width="44.85546875" style="126" customWidth="1"/>
    <col min="3074" max="3074" width="17.5703125" style="126" customWidth="1"/>
    <col min="3075" max="3075" width="14.7109375" style="126" customWidth="1"/>
    <col min="3076" max="3076" width="15.7109375" style="126" customWidth="1"/>
    <col min="3077" max="3077" width="7.85546875" style="126" customWidth="1"/>
    <col min="3078" max="3078" width="17.42578125" style="126" customWidth="1"/>
    <col min="3079" max="3079" width="9" style="126" customWidth="1"/>
    <col min="3080" max="3080" width="10.5703125" style="126" bestFit="1" customWidth="1"/>
    <col min="3081" max="3328" width="9.140625" style="126"/>
    <col min="3329" max="3329" width="44.85546875" style="126" customWidth="1"/>
    <col min="3330" max="3330" width="17.5703125" style="126" customWidth="1"/>
    <col min="3331" max="3331" width="14.7109375" style="126" customWidth="1"/>
    <col min="3332" max="3332" width="15.7109375" style="126" customWidth="1"/>
    <col min="3333" max="3333" width="7.85546875" style="126" customWidth="1"/>
    <col min="3334" max="3334" width="17.42578125" style="126" customWidth="1"/>
    <col min="3335" max="3335" width="9" style="126" customWidth="1"/>
    <col min="3336" max="3336" width="10.5703125" style="126" bestFit="1" customWidth="1"/>
    <col min="3337" max="3584" width="9.140625" style="126"/>
    <col min="3585" max="3585" width="44.85546875" style="126" customWidth="1"/>
    <col min="3586" max="3586" width="17.5703125" style="126" customWidth="1"/>
    <col min="3587" max="3587" width="14.7109375" style="126" customWidth="1"/>
    <col min="3588" max="3588" width="15.7109375" style="126" customWidth="1"/>
    <col min="3589" max="3589" width="7.85546875" style="126" customWidth="1"/>
    <col min="3590" max="3590" width="17.42578125" style="126" customWidth="1"/>
    <col min="3591" max="3591" width="9" style="126" customWidth="1"/>
    <col min="3592" max="3592" width="10.5703125" style="126" bestFit="1" customWidth="1"/>
    <col min="3593" max="3840" width="9.140625" style="126"/>
    <col min="3841" max="3841" width="44.85546875" style="126" customWidth="1"/>
    <col min="3842" max="3842" width="17.5703125" style="126" customWidth="1"/>
    <col min="3843" max="3843" width="14.7109375" style="126" customWidth="1"/>
    <col min="3844" max="3844" width="15.7109375" style="126" customWidth="1"/>
    <col min="3845" max="3845" width="7.85546875" style="126" customWidth="1"/>
    <col min="3846" max="3846" width="17.42578125" style="126" customWidth="1"/>
    <col min="3847" max="3847" width="9" style="126" customWidth="1"/>
    <col min="3848" max="3848" width="10.5703125" style="126" bestFit="1" customWidth="1"/>
    <col min="3849" max="4096" width="9.140625" style="126"/>
    <col min="4097" max="4097" width="44.85546875" style="126" customWidth="1"/>
    <col min="4098" max="4098" width="17.5703125" style="126" customWidth="1"/>
    <col min="4099" max="4099" width="14.7109375" style="126" customWidth="1"/>
    <col min="4100" max="4100" width="15.7109375" style="126" customWidth="1"/>
    <col min="4101" max="4101" width="7.85546875" style="126" customWidth="1"/>
    <col min="4102" max="4102" width="17.42578125" style="126" customWidth="1"/>
    <col min="4103" max="4103" width="9" style="126" customWidth="1"/>
    <col min="4104" max="4104" width="10.5703125" style="126" bestFit="1" customWidth="1"/>
    <col min="4105" max="4352" width="9.140625" style="126"/>
    <col min="4353" max="4353" width="44.85546875" style="126" customWidth="1"/>
    <col min="4354" max="4354" width="17.5703125" style="126" customWidth="1"/>
    <col min="4355" max="4355" width="14.7109375" style="126" customWidth="1"/>
    <col min="4356" max="4356" width="15.7109375" style="126" customWidth="1"/>
    <col min="4357" max="4357" width="7.85546875" style="126" customWidth="1"/>
    <col min="4358" max="4358" width="17.42578125" style="126" customWidth="1"/>
    <col min="4359" max="4359" width="9" style="126" customWidth="1"/>
    <col min="4360" max="4360" width="10.5703125" style="126" bestFit="1" customWidth="1"/>
    <col min="4361" max="4608" width="9.140625" style="126"/>
    <col min="4609" max="4609" width="44.85546875" style="126" customWidth="1"/>
    <col min="4610" max="4610" width="17.5703125" style="126" customWidth="1"/>
    <col min="4611" max="4611" width="14.7109375" style="126" customWidth="1"/>
    <col min="4612" max="4612" width="15.7109375" style="126" customWidth="1"/>
    <col min="4613" max="4613" width="7.85546875" style="126" customWidth="1"/>
    <col min="4614" max="4614" width="17.42578125" style="126" customWidth="1"/>
    <col min="4615" max="4615" width="9" style="126" customWidth="1"/>
    <col min="4616" max="4616" width="10.5703125" style="126" bestFit="1" customWidth="1"/>
    <col min="4617" max="4864" width="9.140625" style="126"/>
    <col min="4865" max="4865" width="44.85546875" style="126" customWidth="1"/>
    <col min="4866" max="4866" width="17.5703125" style="126" customWidth="1"/>
    <col min="4867" max="4867" width="14.7109375" style="126" customWidth="1"/>
    <col min="4868" max="4868" width="15.7109375" style="126" customWidth="1"/>
    <col min="4869" max="4869" width="7.85546875" style="126" customWidth="1"/>
    <col min="4870" max="4870" width="17.42578125" style="126" customWidth="1"/>
    <col min="4871" max="4871" width="9" style="126" customWidth="1"/>
    <col min="4872" max="4872" width="10.5703125" style="126" bestFit="1" customWidth="1"/>
    <col min="4873" max="5120" width="9.140625" style="126"/>
    <col min="5121" max="5121" width="44.85546875" style="126" customWidth="1"/>
    <col min="5122" max="5122" width="17.5703125" style="126" customWidth="1"/>
    <col min="5123" max="5123" width="14.7109375" style="126" customWidth="1"/>
    <col min="5124" max="5124" width="15.7109375" style="126" customWidth="1"/>
    <col min="5125" max="5125" width="7.85546875" style="126" customWidth="1"/>
    <col min="5126" max="5126" width="17.42578125" style="126" customWidth="1"/>
    <col min="5127" max="5127" width="9" style="126" customWidth="1"/>
    <col min="5128" max="5128" width="10.5703125" style="126" bestFit="1" customWidth="1"/>
    <col min="5129" max="5376" width="9.140625" style="126"/>
    <col min="5377" max="5377" width="44.85546875" style="126" customWidth="1"/>
    <col min="5378" max="5378" width="17.5703125" style="126" customWidth="1"/>
    <col min="5379" max="5379" width="14.7109375" style="126" customWidth="1"/>
    <col min="5380" max="5380" width="15.7109375" style="126" customWidth="1"/>
    <col min="5381" max="5381" width="7.85546875" style="126" customWidth="1"/>
    <col min="5382" max="5382" width="17.42578125" style="126" customWidth="1"/>
    <col min="5383" max="5383" width="9" style="126" customWidth="1"/>
    <col min="5384" max="5384" width="10.5703125" style="126" bestFit="1" customWidth="1"/>
    <col min="5385" max="5632" width="9.140625" style="126"/>
    <col min="5633" max="5633" width="44.85546875" style="126" customWidth="1"/>
    <col min="5634" max="5634" width="17.5703125" style="126" customWidth="1"/>
    <col min="5635" max="5635" width="14.7109375" style="126" customWidth="1"/>
    <col min="5636" max="5636" width="15.7109375" style="126" customWidth="1"/>
    <col min="5637" max="5637" width="7.85546875" style="126" customWidth="1"/>
    <col min="5638" max="5638" width="17.42578125" style="126" customWidth="1"/>
    <col min="5639" max="5639" width="9" style="126" customWidth="1"/>
    <col min="5640" max="5640" width="10.5703125" style="126" bestFit="1" customWidth="1"/>
    <col min="5641" max="5888" width="9.140625" style="126"/>
    <col min="5889" max="5889" width="44.85546875" style="126" customWidth="1"/>
    <col min="5890" max="5890" width="17.5703125" style="126" customWidth="1"/>
    <col min="5891" max="5891" width="14.7109375" style="126" customWidth="1"/>
    <col min="5892" max="5892" width="15.7109375" style="126" customWidth="1"/>
    <col min="5893" max="5893" width="7.85546875" style="126" customWidth="1"/>
    <col min="5894" max="5894" width="17.42578125" style="126" customWidth="1"/>
    <col min="5895" max="5895" width="9" style="126" customWidth="1"/>
    <col min="5896" max="5896" width="10.5703125" style="126" bestFit="1" customWidth="1"/>
    <col min="5897" max="6144" width="9.140625" style="126"/>
    <col min="6145" max="6145" width="44.85546875" style="126" customWidth="1"/>
    <col min="6146" max="6146" width="17.5703125" style="126" customWidth="1"/>
    <col min="6147" max="6147" width="14.7109375" style="126" customWidth="1"/>
    <col min="6148" max="6148" width="15.7109375" style="126" customWidth="1"/>
    <col min="6149" max="6149" width="7.85546875" style="126" customWidth="1"/>
    <col min="6150" max="6150" width="17.42578125" style="126" customWidth="1"/>
    <col min="6151" max="6151" width="9" style="126" customWidth="1"/>
    <col min="6152" max="6152" width="10.5703125" style="126" bestFit="1" customWidth="1"/>
    <col min="6153" max="6400" width="9.140625" style="126"/>
    <col min="6401" max="6401" width="44.85546875" style="126" customWidth="1"/>
    <col min="6402" max="6402" width="17.5703125" style="126" customWidth="1"/>
    <col min="6403" max="6403" width="14.7109375" style="126" customWidth="1"/>
    <col min="6404" max="6404" width="15.7109375" style="126" customWidth="1"/>
    <col min="6405" max="6405" width="7.85546875" style="126" customWidth="1"/>
    <col min="6406" max="6406" width="17.42578125" style="126" customWidth="1"/>
    <col min="6407" max="6407" width="9" style="126" customWidth="1"/>
    <col min="6408" max="6408" width="10.5703125" style="126" bestFit="1" customWidth="1"/>
    <col min="6409" max="6656" width="9.140625" style="126"/>
    <col min="6657" max="6657" width="44.85546875" style="126" customWidth="1"/>
    <col min="6658" max="6658" width="17.5703125" style="126" customWidth="1"/>
    <col min="6659" max="6659" width="14.7109375" style="126" customWidth="1"/>
    <col min="6660" max="6660" width="15.7109375" style="126" customWidth="1"/>
    <col min="6661" max="6661" width="7.85546875" style="126" customWidth="1"/>
    <col min="6662" max="6662" width="17.42578125" style="126" customWidth="1"/>
    <col min="6663" max="6663" width="9" style="126" customWidth="1"/>
    <col min="6664" max="6664" width="10.5703125" style="126" bestFit="1" customWidth="1"/>
    <col min="6665" max="6912" width="9.140625" style="126"/>
    <col min="6913" max="6913" width="44.85546875" style="126" customWidth="1"/>
    <col min="6914" max="6914" width="17.5703125" style="126" customWidth="1"/>
    <col min="6915" max="6915" width="14.7109375" style="126" customWidth="1"/>
    <col min="6916" max="6916" width="15.7109375" style="126" customWidth="1"/>
    <col min="6917" max="6917" width="7.85546875" style="126" customWidth="1"/>
    <col min="6918" max="6918" width="17.42578125" style="126" customWidth="1"/>
    <col min="6919" max="6919" width="9" style="126" customWidth="1"/>
    <col min="6920" max="6920" width="10.5703125" style="126" bestFit="1" customWidth="1"/>
    <col min="6921" max="7168" width="9.140625" style="126"/>
    <col min="7169" max="7169" width="44.85546875" style="126" customWidth="1"/>
    <col min="7170" max="7170" width="17.5703125" style="126" customWidth="1"/>
    <col min="7171" max="7171" width="14.7109375" style="126" customWidth="1"/>
    <col min="7172" max="7172" width="15.7109375" style="126" customWidth="1"/>
    <col min="7173" max="7173" width="7.85546875" style="126" customWidth="1"/>
    <col min="7174" max="7174" width="17.42578125" style="126" customWidth="1"/>
    <col min="7175" max="7175" width="9" style="126" customWidth="1"/>
    <col min="7176" max="7176" width="10.5703125" style="126" bestFit="1" customWidth="1"/>
    <col min="7177" max="7424" width="9.140625" style="126"/>
    <col min="7425" max="7425" width="44.85546875" style="126" customWidth="1"/>
    <col min="7426" max="7426" width="17.5703125" style="126" customWidth="1"/>
    <col min="7427" max="7427" width="14.7109375" style="126" customWidth="1"/>
    <col min="7428" max="7428" width="15.7109375" style="126" customWidth="1"/>
    <col min="7429" max="7429" width="7.85546875" style="126" customWidth="1"/>
    <col min="7430" max="7430" width="17.42578125" style="126" customWidth="1"/>
    <col min="7431" max="7431" width="9" style="126" customWidth="1"/>
    <col min="7432" max="7432" width="10.5703125" style="126" bestFit="1" customWidth="1"/>
    <col min="7433" max="7680" width="9.140625" style="126"/>
    <col min="7681" max="7681" width="44.85546875" style="126" customWidth="1"/>
    <col min="7682" max="7682" width="17.5703125" style="126" customWidth="1"/>
    <col min="7683" max="7683" width="14.7109375" style="126" customWidth="1"/>
    <col min="7684" max="7684" width="15.7109375" style="126" customWidth="1"/>
    <col min="7685" max="7685" width="7.85546875" style="126" customWidth="1"/>
    <col min="7686" max="7686" width="17.42578125" style="126" customWidth="1"/>
    <col min="7687" max="7687" width="9" style="126" customWidth="1"/>
    <col min="7688" max="7688" width="10.5703125" style="126" bestFit="1" customWidth="1"/>
    <col min="7689" max="7936" width="9.140625" style="126"/>
    <col min="7937" max="7937" width="44.85546875" style="126" customWidth="1"/>
    <col min="7938" max="7938" width="17.5703125" style="126" customWidth="1"/>
    <col min="7939" max="7939" width="14.7109375" style="126" customWidth="1"/>
    <col min="7940" max="7940" width="15.7109375" style="126" customWidth="1"/>
    <col min="7941" max="7941" width="7.85546875" style="126" customWidth="1"/>
    <col min="7942" max="7942" width="17.42578125" style="126" customWidth="1"/>
    <col min="7943" max="7943" width="9" style="126" customWidth="1"/>
    <col min="7944" max="7944" width="10.5703125" style="126" bestFit="1" customWidth="1"/>
    <col min="7945" max="8192" width="9.140625" style="126"/>
    <col min="8193" max="8193" width="44.85546875" style="126" customWidth="1"/>
    <col min="8194" max="8194" width="17.5703125" style="126" customWidth="1"/>
    <col min="8195" max="8195" width="14.7109375" style="126" customWidth="1"/>
    <col min="8196" max="8196" width="15.7109375" style="126" customWidth="1"/>
    <col min="8197" max="8197" width="7.85546875" style="126" customWidth="1"/>
    <col min="8198" max="8198" width="17.42578125" style="126" customWidth="1"/>
    <col min="8199" max="8199" width="9" style="126" customWidth="1"/>
    <col min="8200" max="8200" width="10.5703125" style="126" bestFit="1" customWidth="1"/>
    <col min="8201" max="8448" width="9.140625" style="126"/>
    <col min="8449" max="8449" width="44.85546875" style="126" customWidth="1"/>
    <col min="8450" max="8450" width="17.5703125" style="126" customWidth="1"/>
    <col min="8451" max="8451" width="14.7109375" style="126" customWidth="1"/>
    <col min="8452" max="8452" width="15.7109375" style="126" customWidth="1"/>
    <col min="8453" max="8453" width="7.85546875" style="126" customWidth="1"/>
    <col min="8454" max="8454" width="17.42578125" style="126" customWidth="1"/>
    <col min="8455" max="8455" width="9" style="126" customWidth="1"/>
    <col min="8456" max="8456" width="10.5703125" style="126" bestFit="1" customWidth="1"/>
    <col min="8457" max="8704" width="9.140625" style="126"/>
    <col min="8705" max="8705" width="44.85546875" style="126" customWidth="1"/>
    <col min="8706" max="8706" width="17.5703125" style="126" customWidth="1"/>
    <col min="8707" max="8707" width="14.7109375" style="126" customWidth="1"/>
    <col min="8708" max="8708" width="15.7109375" style="126" customWidth="1"/>
    <col min="8709" max="8709" width="7.85546875" style="126" customWidth="1"/>
    <col min="8710" max="8710" width="17.42578125" style="126" customWidth="1"/>
    <col min="8711" max="8711" width="9" style="126" customWidth="1"/>
    <col min="8712" max="8712" width="10.5703125" style="126" bestFit="1" customWidth="1"/>
    <col min="8713" max="8960" width="9.140625" style="126"/>
    <col min="8961" max="8961" width="44.85546875" style="126" customWidth="1"/>
    <col min="8962" max="8962" width="17.5703125" style="126" customWidth="1"/>
    <col min="8963" max="8963" width="14.7109375" style="126" customWidth="1"/>
    <col min="8964" max="8964" width="15.7109375" style="126" customWidth="1"/>
    <col min="8965" max="8965" width="7.85546875" style="126" customWidth="1"/>
    <col min="8966" max="8966" width="17.42578125" style="126" customWidth="1"/>
    <col min="8967" max="8967" width="9" style="126" customWidth="1"/>
    <col min="8968" max="8968" width="10.5703125" style="126" bestFit="1" customWidth="1"/>
    <col min="8969" max="9216" width="9.140625" style="126"/>
    <col min="9217" max="9217" width="44.85546875" style="126" customWidth="1"/>
    <col min="9218" max="9218" width="17.5703125" style="126" customWidth="1"/>
    <col min="9219" max="9219" width="14.7109375" style="126" customWidth="1"/>
    <col min="9220" max="9220" width="15.7109375" style="126" customWidth="1"/>
    <col min="9221" max="9221" width="7.85546875" style="126" customWidth="1"/>
    <col min="9222" max="9222" width="17.42578125" style="126" customWidth="1"/>
    <col min="9223" max="9223" width="9" style="126" customWidth="1"/>
    <col min="9224" max="9224" width="10.5703125" style="126" bestFit="1" customWidth="1"/>
    <col min="9225" max="9472" width="9.140625" style="126"/>
    <col min="9473" max="9473" width="44.85546875" style="126" customWidth="1"/>
    <col min="9474" max="9474" width="17.5703125" style="126" customWidth="1"/>
    <col min="9475" max="9475" width="14.7109375" style="126" customWidth="1"/>
    <col min="9476" max="9476" width="15.7109375" style="126" customWidth="1"/>
    <col min="9477" max="9477" width="7.85546875" style="126" customWidth="1"/>
    <col min="9478" max="9478" width="17.42578125" style="126" customWidth="1"/>
    <col min="9479" max="9479" width="9" style="126" customWidth="1"/>
    <col min="9480" max="9480" width="10.5703125" style="126" bestFit="1" customWidth="1"/>
    <col min="9481" max="9728" width="9.140625" style="126"/>
    <col min="9729" max="9729" width="44.85546875" style="126" customWidth="1"/>
    <col min="9730" max="9730" width="17.5703125" style="126" customWidth="1"/>
    <col min="9731" max="9731" width="14.7109375" style="126" customWidth="1"/>
    <col min="9732" max="9732" width="15.7109375" style="126" customWidth="1"/>
    <col min="9733" max="9733" width="7.85546875" style="126" customWidth="1"/>
    <col min="9734" max="9734" width="17.42578125" style="126" customWidth="1"/>
    <col min="9735" max="9735" width="9" style="126" customWidth="1"/>
    <col min="9736" max="9736" width="10.5703125" style="126" bestFit="1" customWidth="1"/>
    <col min="9737" max="9984" width="9.140625" style="126"/>
    <col min="9985" max="9985" width="44.85546875" style="126" customWidth="1"/>
    <col min="9986" max="9986" width="17.5703125" style="126" customWidth="1"/>
    <col min="9987" max="9987" width="14.7109375" style="126" customWidth="1"/>
    <col min="9988" max="9988" width="15.7109375" style="126" customWidth="1"/>
    <col min="9989" max="9989" width="7.85546875" style="126" customWidth="1"/>
    <col min="9990" max="9990" width="17.42578125" style="126" customWidth="1"/>
    <col min="9991" max="9991" width="9" style="126" customWidth="1"/>
    <col min="9992" max="9992" width="10.5703125" style="126" bestFit="1" customWidth="1"/>
    <col min="9993" max="10240" width="9.140625" style="126"/>
    <col min="10241" max="10241" width="44.85546875" style="126" customWidth="1"/>
    <col min="10242" max="10242" width="17.5703125" style="126" customWidth="1"/>
    <col min="10243" max="10243" width="14.7109375" style="126" customWidth="1"/>
    <col min="10244" max="10244" width="15.7109375" style="126" customWidth="1"/>
    <col min="10245" max="10245" width="7.85546875" style="126" customWidth="1"/>
    <col min="10246" max="10246" width="17.42578125" style="126" customWidth="1"/>
    <col min="10247" max="10247" width="9" style="126" customWidth="1"/>
    <col min="10248" max="10248" width="10.5703125" style="126" bestFit="1" customWidth="1"/>
    <col min="10249" max="10496" width="9.140625" style="126"/>
    <col min="10497" max="10497" width="44.85546875" style="126" customWidth="1"/>
    <col min="10498" max="10498" width="17.5703125" style="126" customWidth="1"/>
    <col min="10499" max="10499" width="14.7109375" style="126" customWidth="1"/>
    <col min="10500" max="10500" width="15.7109375" style="126" customWidth="1"/>
    <col min="10501" max="10501" width="7.85546875" style="126" customWidth="1"/>
    <col min="10502" max="10502" width="17.42578125" style="126" customWidth="1"/>
    <col min="10503" max="10503" width="9" style="126" customWidth="1"/>
    <col min="10504" max="10504" width="10.5703125" style="126" bestFit="1" customWidth="1"/>
    <col min="10505" max="10752" width="9.140625" style="126"/>
    <col min="10753" max="10753" width="44.85546875" style="126" customWidth="1"/>
    <col min="10754" max="10754" width="17.5703125" style="126" customWidth="1"/>
    <col min="10755" max="10755" width="14.7109375" style="126" customWidth="1"/>
    <col min="10756" max="10756" width="15.7109375" style="126" customWidth="1"/>
    <col min="10757" max="10757" width="7.85546875" style="126" customWidth="1"/>
    <col min="10758" max="10758" width="17.42578125" style="126" customWidth="1"/>
    <col min="10759" max="10759" width="9" style="126" customWidth="1"/>
    <col min="10760" max="10760" width="10.5703125" style="126" bestFit="1" customWidth="1"/>
    <col min="10761" max="11008" width="9.140625" style="126"/>
    <col min="11009" max="11009" width="44.85546875" style="126" customWidth="1"/>
    <col min="11010" max="11010" width="17.5703125" style="126" customWidth="1"/>
    <col min="11011" max="11011" width="14.7109375" style="126" customWidth="1"/>
    <col min="11012" max="11012" width="15.7109375" style="126" customWidth="1"/>
    <col min="11013" max="11013" width="7.85546875" style="126" customWidth="1"/>
    <col min="11014" max="11014" width="17.42578125" style="126" customWidth="1"/>
    <col min="11015" max="11015" width="9" style="126" customWidth="1"/>
    <col min="11016" max="11016" width="10.5703125" style="126" bestFit="1" customWidth="1"/>
    <col min="11017" max="11264" width="9.140625" style="126"/>
    <col min="11265" max="11265" width="44.85546875" style="126" customWidth="1"/>
    <col min="11266" max="11266" width="17.5703125" style="126" customWidth="1"/>
    <col min="11267" max="11267" width="14.7109375" style="126" customWidth="1"/>
    <col min="11268" max="11268" width="15.7109375" style="126" customWidth="1"/>
    <col min="11269" max="11269" width="7.85546875" style="126" customWidth="1"/>
    <col min="11270" max="11270" width="17.42578125" style="126" customWidth="1"/>
    <col min="11271" max="11271" width="9" style="126" customWidth="1"/>
    <col min="11272" max="11272" width="10.5703125" style="126" bestFit="1" customWidth="1"/>
    <col min="11273" max="11520" width="9.140625" style="126"/>
    <col min="11521" max="11521" width="44.85546875" style="126" customWidth="1"/>
    <col min="11522" max="11522" width="17.5703125" style="126" customWidth="1"/>
    <col min="11523" max="11523" width="14.7109375" style="126" customWidth="1"/>
    <col min="11524" max="11524" width="15.7109375" style="126" customWidth="1"/>
    <col min="11525" max="11525" width="7.85546875" style="126" customWidth="1"/>
    <col min="11526" max="11526" width="17.42578125" style="126" customWidth="1"/>
    <col min="11527" max="11527" width="9" style="126" customWidth="1"/>
    <col min="11528" max="11528" width="10.5703125" style="126" bestFit="1" customWidth="1"/>
    <col min="11529" max="11776" width="9.140625" style="126"/>
    <col min="11777" max="11777" width="44.85546875" style="126" customWidth="1"/>
    <col min="11778" max="11778" width="17.5703125" style="126" customWidth="1"/>
    <col min="11779" max="11779" width="14.7109375" style="126" customWidth="1"/>
    <col min="11780" max="11780" width="15.7109375" style="126" customWidth="1"/>
    <col min="11781" max="11781" width="7.85546875" style="126" customWidth="1"/>
    <col min="11782" max="11782" width="17.42578125" style="126" customWidth="1"/>
    <col min="11783" max="11783" width="9" style="126" customWidth="1"/>
    <col min="11784" max="11784" width="10.5703125" style="126" bestFit="1" customWidth="1"/>
    <col min="11785" max="12032" width="9.140625" style="126"/>
    <col min="12033" max="12033" width="44.85546875" style="126" customWidth="1"/>
    <col min="12034" max="12034" width="17.5703125" style="126" customWidth="1"/>
    <col min="12035" max="12035" width="14.7109375" style="126" customWidth="1"/>
    <col min="12036" max="12036" width="15.7109375" style="126" customWidth="1"/>
    <col min="12037" max="12037" width="7.85546875" style="126" customWidth="1"/>
    <col min="12038" max="12038" width="17.42578125" style="126" customWidth="1"/>
    <col min="12039" max="12039" width="9" style="126" customWidth="1"/>
    <col min="12040" max="12040" width="10.5703125" style="126" bestFit="1" customWidth="1"/>
    <col min="12041" max="12288" width="9.140625" style="126"/>
    <col min="12289" max="12289" width="44.85546875" style="126" customWidth="1"/>
    <col min="12290" max="12290" width="17.5703125" style="126" customWidth="1"/>
    <col min="12291" max="12291" width="14.7109375" style="126" customWidth="1"/>
    <col min="12292" max="12292" width="15.7109375" style="126" customWidth="1"/>
    <col min="12293" max="12293" width="7.85546875" style="126" customWidth="1"/>
    <col min="12294" max="12294" width="17.42578125" style="126" customWidth="1"/>
    <col min="12295" max="12295" width="9" style="126" customWidth="1"/>
    <col min="12296" max="12296" width="10.5703125" style="126" bestFit="1" customWidth="1"/>
    <col min="12297" max="12544" width="9.140625" style="126"/>
    <col min="12545" max="12545" width="44.85546875" style="126" customWidth="1"/>
    <col min="12546" max="12546" width="17.5703125" style="126" customWidth="1"/>
    <col min="12547" max="12547" width="14.7109375" style="126" customWidth="1"/>
    <col min="12548" max="12548" width="15.7109375" style="126" customWidth="1"/>
    <col min="12549" max="12549" width="7.85546875" style="126" customWidth="1"/>
    <col min="12550" max="12550" width="17.42578125" style="126" customWidth="1"/>
    <col min="12551" max="12551" width="9" style="126" customWidth="1"/>
    <col min="12552" max="12552" width="10.5703125" style="126" bestFit="1" customWidth="1"/>
    <col min="12553" max="12800" width="9.140625" style="126"/>
    <col min="12801" max="12801" width="44.85546875" style="126" customWidth="1"/>
    <col min="12802" max="12802" width="17.5703125" style="126" customWidth="1"/>
    <col min="12803" max="12803" width="14.7109375" style="126" customWidth="1"/>
    <col min="12804" max="12804" width="15.7109375" style="126" customWidth="1"/>
    <col min="12805" max="12805" width="7.85546875" style="126" customWidth="1"/>
    <col min="12806" max="12806" width="17.42578125" style="126" customWidth="1"/>
    <col min="12807" max="12807" width="9" style="126" customWidth="1"/>
    <col min="12808" max="12808" width="10.5703125" style="126" bestFit="1" customWidth="1"/>
    <col min="12809" max="13056" width="9.140625" style="126"/>
    <col min="13057" max="13057" width="44.85546875" style="126" customWidth="1"/>
    <col min="13058" max="13058" width="17.5703125" style="126" customWidth="1"/>
    <col min="13059" max="13059" width="14.7109375" style="126" customWidth="1"/>
    <col min="13060" max="13060" width="15.7109375" style="126" customWidth="1"/>
    <col min="13061" max="13061" width="7.85546875" style="126" customWidth="1"/>
    <col min="13062" max="13062" width="17.42578125" style="126" customWidth="1"/>
    <col min="13063" max="13063" width="9" style="126" customWidth="1"/>
    <col min="13064" max="13064" width="10.5703125" style="126" bestFit="1" customWidth="1"/>
    <col min="13065" max="13312" width="9.140625" style="126"/>
    <col min="13313" max="13313" width="44.85546875" style="126" customWidth="1"/>
    <col min="13314" max="13314" width="17.5703125" style="126" customWidth="1"/>
    <col min="13315" max="13315" width="14.7109375" style="126" customWidth="1"/>
    <col min="13316" max="13316" width="15.7109375" style="126" customWidth="1"/>
    <col min="13317" max="13317" width="7.85546875" style="126" customWidth="1"/>
    <col min="13318" max="13318" width="17.42578125" style="126" customWidth="1"/>
    <col min="13319" max="13319" width="9" style="126" customWidth="1"/>
    <col min="13320" max="13320" width="10.5703125" style="126" bestFit="1" customWidth="1"/>
    <col min="13321" max="13568" width="9.140625" style="126"/>
    <col min="13569" max="13569" width="44.85546875" style="126" customWidth="1"/>
    <col min="13570" max="13570" width="17.5703125" style="126" customWidth="1"/>
    <col min="13571" max="13571" width="14.7109375" style="126" customWidth="1"/>
    <col min="13572" max="13572" width="15.7109375" style="126" customWidth="1"/>
    <col min="13573" max="13573" width="7.85546875" style="126" customWidth="1"/>
    <col min="13574" max="13574" width="17.42578125" style="126" customWidth="1"/>
    <col min="13575" max="13575" width="9" style="126" customWidth="1"/>
    <col min="13576" max="13576" width="10.5703125" style="126" bestFit="1" customWidth="1"/>
    <col min="13577" max="13824" width="9.140625" style="126"/>
    <col min="13825" max="13825" width="44.85546875" style="126" customWidth="1"/>
    <col min="13826" max="13826" width="17.5703125" style="126" customWidth="1"/>
    <col min="13827" max="13827" width="14.7109375" style="126" customWidth="1"/>
    <col min="13828" max="13828" width="15.7109375" style="126" customWidth="1"/>
    <col min="13829" max="13829" width="7.85546875" style="126" customWidth="1"/>
    <col min="13830" max="13830" width="17.42578125" style="126" customWidth="1"/>
    <col min="13831" max="13831" width="9" style="126" customWidth="1"/>
    <col min="13832" max="13832" width="10.5703125" style="126" bestFit="1" customWidth="1"/>
    <col min="13833" max="14080" width="9.140625" style="126"/>
    <col min="14081" max="14081" width="44.85546875" style="126" customWidth="1"/>
    <col min="14082" max="14082" width="17.5703125" style="126" customWidth="1"/>
    <col min="14083" max="14083" width="14.7109375" style="126" customWidth="1"/>
    <col min="14084" max="14084" width="15.7109375" style="126" customWidth="1"/>
    <col min="14085" max="14085" width="7.85546875" style="126" customWidth="1"/>
    <col min="14086" max="14086" width="17.42578125" style="126" customWidth="1"/>
    <col min="14087" max="14087" width="9" style="126" customWidth="1"/>
    <col min="14088" max="14088" width="10.5703125" style="126" bestFit="1" customWidth="1"/>
    <col min="14089" max="14336" width="9.140625" style="126"/>
    <col min="14337" max="14337" width="44.85546875" style="126" customWidth="1"/>
    <col min="14338" max="14338" width="17.5703125" style="126" customWidth="1"/>
    <col min="14339" max="14339" width="14.7109375" style="126" customWidth="1"/>
    <col min="14340" max="14340" width="15.7109375" style="126" customWidth="1"/>
    <col min="14341" max="14341" width="7.85546875" style="126" customWidth="1"/>
    <col min="14342" max="14342" width="17.42578125" style="126" customWidth="1"/>
    <col min="14343" max="14343" width="9" style="126" customWidth="1"/>
    <col min="14344" max="14344" width="10.5703125" style="126" bestFit="1" customWidth="1"/>
    <col min="14345" max="14592" width="9.140625" style="126"/>
    <col min="14593" max="14593" width="44.85546875" style="126" customWidth="1"/>
    <col min="14594" max="14594" width="17.5703125" style="126" customWidth="1"/>
    <col min="14595" max="14595" width="14.7109375" style="126" customWidth="1"/>
    <col min="14596" max="14596" width="15.7109375" style="126" customWidth="1"/>
    <col min="14597" max="14597" width="7.85546875" style="126" customWidth="1"/>
    <col min="14598" max="14598" width="17.42578125" style="126" customWidth="1"/>
    <col min="14599" max="14599" width="9" style="126" customWidth="1"/>
    <col min="14600" max="14600" width="10.5703125" style="126" bestFit="1" customWidth="1"/>
    <col min="14601" max="14848" width="9.140625" style="126"/>
    <col min="14849" max="14849" width="44.85546875" style="126" customWidth="1"/>
    <col min="14850" max="14850" width="17.5703125" style="126" customWidth="1"/>
    <col min="14851" max="14851" width="14.7109375" style="126" customWidth="1"/>
    <col min="14852" max="14852" width="15.7109375" style="126" customWidth="1"/>
    <col min="14853" max="14853" width="7.85546875" style="126" customWidth="1"/>
    <col min="14854" max="14854" width="17.42578125" style="126" customWidth="1"/>
    <col min="14855" max="14855" width="9" style="126" customWidth="1"/>
    <col min="14856" max="14856" width="10.5703125" style="126" bestFit="1" customWidth="1"/>
    <col min="14857" max="15104" width="9.140625" style="126"/>
    <col min="15105" max="15105" width="44.85546875" style="126" customWidth="1"/>
    <col min="15106" max="15106" width="17.5703125" style="126" customWidth="1"/>
    <col min="15107" max="15107" width="14.7109375" style="126" customWidth="1"/>
    <col min="15108" max="15108" width="15.7109375" style="126" customWidth="1"/>
    <col min="15109" max="15109" width="7.85546875" style="126" customWidth="1"/>
    <col min="15110" max="15110" width="17.42578125" style="126" customWidth="1"/>
    <col min="15111" max="15111" width="9" style="126" customWidth="1"/>
    <col min="15112" max="15112" width="10.5703125" style="126" bestFit="1" customWidth="1"/>
    <col min="15113" max="15360" width="9.140625" style="126"/>
    <col min="15361" max="15361" width="44.85546875" style="126" customWidth="1"/>
    <col min="15362" max="15362" width="17.5703125" style="126" customWidth="1"/>
    <col min="15363" max="15363" width="14.7109375" style="126" customWidth="1"/>
    <col min="15364" max="15364" width="15.7109375" style="126" customWidth="1"/>
    <col min="15365" max="15365" width="7.85546875" style="126" customWidth="1"/>
    <col min="15366" max="15366" width="17.42578125" style="126" customWidth="1"/>
    <col min="15367" max="15367" width="9" style="126" customWidth="1"/>
    <col min="15368" max="15368" width="10.5703125" style="126" bestFit="1" customWidth="1"/>
    <col min="15369" max="15616" width="9.140625" style="126"/>
    <col min="15617" max="15617" width="44.85546875" style="126" customWidth="1"/>
    <col min="15618" max="15618" width="17.5703125" style="126" customWidth="1"/>
    <col min="15619" max="15619" width="14.7109375" style="126" customWidth="1"/>
    <col min="15620" max="15620" width="15.7109375" style="126" customWidth="1"/>
    <col min="15621" max="15621" width="7.85546875" style="126" customWidth="1"/>
    <col min="15622" max="15622" width="17.42578125" style="126" customWidth="1"/>
    <col min="15623" max="15623" width="9" style="126" customWidth="1"/>
    <col min="15624" max="15624" width="10.5703125" style="126" bestFit="1" customWidth="1"/>
    <col min="15625" max="15872" width="9.140625" style="126"/>
    <col min="15873" max="15873" width="44.85546875" style="126" customWidth="1"/>
    <col min="15874" max="15874" width="17.5703125" style="126" customWidth="1"/>
    <col min="15875" max="15875" width="14.7109375" style="126" customWidth="1"/>
    <col min="15876" max="15876" width="15.7109375" style="126" customWidth="1"/>
    <col min="15877" max="15877" width="7.85546875" style="126" customWidth="1"/>
    <col min="15878" max="15878" width="17.42578125" style="126" customWidth="1"/>
    <col min="15879" max="15879" width="9" style="126" customWidth="1"/>
    <col min="15880" max="15880" width="10.5703125" style="126" bestFit="1" customWidth="1"/>
    <col min="15881" max="16128" width="9.140625" style="126"/>
    <col min="16129" max="16129" width="44.85546875" style="126" customWidth="1"/>
    <col min="16130" max="16130" width="17.5703125" style="126" customWidth="1"/>
    <col min="16131" max="16131" width="14.7109375" style="126" customWidth="1"/>
    <col min="16132" max="16132" width="15.7109375" style="126" customWidth="1"/>
    <col min="16133" max="16133" width="7.85546875" style="126" customWidth="1"/>
    <col min="16134" max="16134" width="17.42578125" style="126" customWidth="1"/>
    <col min="16135" max="16135" width="9" style="126" customWidth="1"/>
    <col min="16136" max="16136" width="10.5703125" style="126" bestFit="1" customWidth="1"/>
    <col min="16137" max="16384" width="9.140625" style="126"/>
  </cols>
  <sheetData>
    <row r="1" spans="1:10" s="123" customFormat="1" ht="16.5" customHeight="1">
      <c r="A1" s="122" t="s">
        <v>500</v>
      </c>
      <c r="B1" s="122"/>
      <c r="I1" s="124"/>
      <c r="J1" s="124"/>
    </row>
    <row r="2" spans="1:10">
      <c r="A2" s="122" t="s">
        <v>978</v>
      </c>
      <c r="B2" s="122"/>
      <c r="C2" s="122"/>
      <c r="D2" s="122"/>
      <c r="E2" s="122"/>
      <c r="F2" s="122"/>
      <c r="G2" s="122"/>
      <c r="H2" s="122"/>
      <c r="I2" s="125"/>
      <c r="J2" s="125"/>
    </row>
    <row r="3" spans="1:10" s="127" customFormat="1" ht="9" customHeight="1">
      <c r="C3" s="128"/>
      <c r="D3" s="128"/>
      <c r="E3" s="128"/>
      <c r="F3" s="128"/>
      <c r="H3" s="129"/>
      <c r="I3" s="129"/>
      <c r="J3" s="129"/>
    </row>
    <row r="4" spans="1:10" s="131" customFormat="1" ht="18" customHeight="1">
      <c r="A4" s="130" t="s">
        <v>534</v>
      </c>
      <c r="B4" s="130"/>
      <c r="C4" s="128"/>
      <c r="D4" s="128"/>
      <c r="E4" s="128"/>
      <c r="F4" s="128"/>
      <c r="H4" s="132"/>
      <c r="I4" s="132"/>
      <c r="J4" s="132"/>
    </row>
    <row r="5" spans="1:10" s="131" customFormat="1" ht="6.75" customHeight="1">
      <c r="C5" s="128"/>
      <c r="D5" s="128"/>
      <c r="E5" s="128"/>
      <c r="F5" s="128"/>
      <c r="H5" s="132"/>
      <c r="I5" s="132"/>
      <c r="J5" s="132"/>
    </row>
    <row r="6" spans="1:10" s="131" customFormat="1" ht="18" customHeight="1">
      <c r="C6" s="122" t="s">
        <v>501</v>
      </c>
      <c r="D6" s="122"/>
      <c r="E6" s="122"/>
      <c r="F6" s="122"/>
      <c r="H6" s="132"/>
      <c r="I6" s="132"/>
      <c r="J6" s="132"/>
    </row>
    <row r="7" spans="1:10" s="131" customFormat="1" ht="18" customHeight="1">
      <c r="A7" s="133" t="s">
        <v>525</v>
      </c>
      <c r="B7" s="133"/>
      <c r="C7" s="122"/>
      <c r="D7" s="122"/>
      <c r="E7" s="122"/>
      <c r="F7" s="122"/>
      <c r="H7" s="132"/>
      <c r="I7" s="132"/>
      <c r="J7" s="132"/>
    </row>
    <row r="8" spans="1:10">
      <c r="A8" s="122" t="s">
        <v>526</v>
      </c>
      <c r="B8" s="122"/>
      <c r="C8" s="122"/>
      <c r="D8" s="122"/>
      <c r="E8" s="122"/>
      <c r="F8" s="122"/>
      <c r="G8" s="122"/>
      <c r="H8" s="125"/>
      <c r="I8" s="125"/>
      <c r="J8" s="125"/>
    </row>
    <row r="9" spans="1:10" ht="12.75" customHeight="1">
      <c r="A9" s="122" t="s">
        <v>528</v>
      </c>
      <c r="B9" s="122"/>
      <c r="C9" s="122"/>
      <c r="D9" s="122"/>
      <c r="E9" s="122"/>
      <c r="F9" s="122"/>
      <c r="G9" s="122"/>
      <c r="H9" s="125"/>
      <c r="I9" s="125"/>
      <c r="J9" s="125"/>
    </row>
    <row r="10" spans="1:10" ht="12.75" customHeight="1">
      <c r="A10" s="122"/>
      <c r="B10" s="122"/>
      <c r="C10" s="122"/>
      <c r="D10" s="122"/>
      <c r="E10" s="122"/>
      <c r="F10" s="122"/>
      <c r="G10" s="122"/>
      <c r="H10" s="125"/>
      <c r="I10" s="125"/>
      <c r="J10" s="125"/>
    </row>
    <row r="11" spans="1:10" ht="22.5" customHeight="1">
      <c r="A11" s="130" t="s">
        <v>502</v>
      </c>
      <c r="B11" s="134" t="s">
        <v>515</v>
      </c>
      <c r="C11" s="135" t="s">
        <v>516</v>
      </c>
      <c r="D11" s="134" t="s">
        <v>503</v>
      </c>
      <c r="E11" s="134" t="s">
        <v>504</v>
      </c>
      <c r="F11" s="134" t="s">
        <v>517</v>
      </c>
      <c r="G11" s="122"/>
      <c r="H11" s="125"/>
      <c r="I11" s="125"/>
      <c r="J11" s="125"/>
    </row>
    <row r="12" spans="1:10" ht="15" customHeight="1">
      <c r="A12" s="136" t="s">
        <v>505</v>
      </c>
      <c r="B12" s="137">
        <v>1</v>
      </c>
      <c r="C12" s="137">
        <v>2</v>
      </c>
      <c r="D12" s="137">
        <v>3</v>
      </c>
      <c r="E12" s="137">
        <v>4</v>
      </c>
      <c r="F12" s="137">
        <v>5</v>
      </c>
      <c r="G12" s="122"/>
      <c r="H12" s="125"/>
      <c r="I12" s="125"/>
      <c r="J12" s="125"/>
    </row>
    <row r="13" spans="1:10" ht="20.100000000000001" customHeight="1">
      <c r="A13" s="138" t="s">
        <v>432</v>
      </c>
      <c r="B13" s="139">
        <v>64641344.909999996</v>
      </c>
      <c r="C13" s="139">
        <v>71374283</v>
      </c>
      <c r="D13" s="139">
        <v>-1733087.16</v>
      </c>
      <c r="E13" s="140">
        <f>SUM(D13/C13*100)</f>
        <v>-2.4281675235882929</v>
      </c>
      <c r="F13" s="139">
        <f>SUM(C13:D13)</f>
        <v>69641195.840000004</v>
      </c>
      <c r="G13" s="141"/>
      <c r="H13" s="142"/>
      <c r="I13" s="142"/>
      <c r="J13" s="125"/>
    </row>
    <row r="14" spans="1:10" ht="20.100000000000001" customHeight="1">
      <c r="A14" s="143" t="s">
        <v>455</v>
      </c>
      <c r="B14" s="144">
        <v>597751.25</v>
      </c>
      <c r="C14" s="140">
        <v>4664574</v>
      </c>
      <c r="D14" s="140">
        <v>738490.76</v>
      </c>
      <c r="E14" s="140">
        <f>SUM(D14/C14*100)</f>
        <v>15.831901476962312</v>
      </c>
      <c r="F14" s="140">
        <f>SUM(C14:D14)</f>
        <v>5403064.7599999998</v>
      </c>
      <c r="G14" s="141"/>
      <c r="H14" s="142"/>
      <c r="I14" s="142"/>
      <c r="J14" s="125"/>
    </row>
    <row r="15" spans="1:10" ht="20.100000000000001" customHeight="1">
      <c r="A15" s="138" t="s">
        <v>170</v>
      </c>
      <c r="B15" s="145">
        <v>46036422.299999997</v>
      </c>
      <c r="C15" s="139">
        <v>47780962</v>
      </c>
      <c r="D15" s="139">
        <v>1143623.25</v>
      </c>
      <c r="E15" s="140">
        <f>SUM(D15/C15*100)</f>
        <v>2.3934705416772477</v>
      </c>
      <c r="F15" s="139">
        <f>SUM(C15:D15)</f>
        <v>48924585.25</v>
      </c>
      <c r="G15" s="141"/>
      <c r="H15" s="142"/>
      <c r="I15" s="142"/>
      <c r="J15" s="125"/>
    </row>
    <row r="16" spans="1:10" ht="20.100000000000001" customHeight="1">
      <c r="A16" s="143" t="s">
        <v>200</v>
      </c>
      <c r="B16" s="144">
        <v>20129273.609999999</v>
      </c>
      <c r="C16" s="140">
        <v>21443895</v>
      </c>
      <c r="D16" s="140">
        <v>1052004</v>
      </c>
      <c r="E16" s="140">
        <f>SUM(D16/C16*100)</f>
        <v>4.905843831076397</v>
      </c>
      <c r="F16" s="140">
        <f>SUM(C16:D16)</f>
        <v>22495899</v>
      </c>
      <c r="G16" s="141"/>
      <c r="H16" s="142"/>
      <c r="I16" s="142"/>
      <c r="J16" s="125"/>
    </row>
    <row r="17" spans="1:10" ht="15.75" customHeight="1">
      <c r="A17" s="138" t="s">
        <v>506</v>
      </c>
      <c r="B17" s="145">
        <f>SUM(B13:B14,-B15,-B16)</f>
        <v>-926599.75</v>
      </c>
      <c r="C17" s="139">
        <f>SUM(C13:C14,-C15,-C16)</f>
        <v>6814000</v>
      </c>
      <c r="D17" s="139">
        <f>SUM(D13:D14,-D15,-D16)</f>
        <v>-3190223.65</v>
      </c>
      <c r="E17" s="139"/>
      <c r="F17" s="139">
        <f>SUM(C17:D17)</f>
        <v>3623776.35</v>
      </c>
      <c r="G17" s="141"/>
      <c r="H17" s="142"/>
      <c r="I17" s="142"/>
      <c r="J17" s="125"/>
    </row>
    <row r="18" spans="1:10" ht="6" customHeight="1">
      <c r="A18" s="146"/>
      <c r="B18" s="147"/>
      <c r="C18" s="146"/>
      <c r="D18" s="146"/>
      <c r="E18" s="146"/>
      <c r="F18" s="146"/>
      <c r="G18" s="141"/>
      <c r="H18" s="142"/>
      <c r="I18" s="142"/>
      <c r="J18" s="125"/>
    </row>
    <row r="19" spans="1:10" ht="12.75" customHeight="1">
      <c r="A19" s="136" t="s">
        <v>507</v>
      </c>
      <c r="B19" s="148"/>
      <c r="C19" s="149"/>
      <c r="D19" s="165"/>
      <c r="E19" s="149"/>
      <c r="F19" s="149"/>
      <c r="G19" s="141"/>
      <c r="H19" s="142"/>
      <c r="I19" s="142"/>
      <c r="J19" s="125"/>
    </row>
    <row r="20" spans="1:10" ht="20.100000000000001" customHeight="1">
      <c r="A20" s="138" t="s">
        <v>508</v>
      </c>
      <c r="B20" s="145">
        <v>0</v>
      </c>
      <c r="C20" s="139">
        <v>0</v>
      </c>
      <c r="D20" s="139">
        <v>0</v>
      </c>
      <c r="E20" s="140"/>
      <c r="F20" s="139">
        <f>SUM(C20:D20)</f>
        <v>0</v>
      </c>
      <c r="G20" s="141"/>
      <c r="H20" s="142"/>
      <c r="I20" s="142"/>
      <c r="J20" s="125"/>
    </row>
    <row r="21" spans="1:10" ht="20.100000000000001" customHeight="1">
      <c r="A21" s="143" t="s">
        <v>194</v>
      </c>
      <c r="B21" s="144">
        <v>6812152.3799999999</v>
      </c>
      <c r="C21" s="140">
        <v>6814000</v>
      </c>
      <c r="D21" s="140">
        <v>180000</v>
      </c>
      <c r="E21" s="140">
        <f>SUM(D21/C21*100)</f>
        <v>2.6416201937188144</v>
      </c>
      <c r="F21" s="140">
        <f>SUM(C21:D21)</f>
        <v>6994000</v>
      </c>
      <c r="G21" s="141"/>
      <c r="H21" s="142"/>
      <c r="I21" s="142"/>
      <c r="J21" s="125"/>
    </row>
    <row r="22" spans="1:10" ht="20.100000000000001" customHeight="1">
      <c r="A22" s="138" t="s">
        <v>509</v>
      </c>
      <c r="B22" s="145">
        <f>SUM(B20,-B21)</f>
        <v>-6812152.3799999999</v>
      </c>
      <c r="C22" s="139">
        <f>SUM(C20,-C21)</f>
        <v>-6814000</v>
      </c>
      <c r="D22" s="139">
        <f>SUM(D20,-D21)</f>
        <v>-180000</v>
      </c>
      <c r="E22" s="140">
        <f>SUM(D22/C22*100)</f>
        <v>2.6416201937188144</v>
      </c>
      <c r="F22" s="139">
        <f>SUM(C22:D22)</f>
        <v>-6994000</v>
      </c>
      <c r="G22" s="141"/>
      <c r="H22" s="142"/>
      <c r="I22" s="142"/>
      <c r="J22" s="125"/>
    </row>
    <row r="23" spans="1:10" ht="23.25" customHeight="1">
      <c r="A23" s="143" t="s">
        <v>510</v>
      </c>
      <c r="B23" s="144">
        <f>SUM(B17,B22)</f>
        <v>-7738752.1299999999</v>
      </c>
      <c r="C23" s="144">
        <f>SUM(C17,C22)</f>
        <v>0</v>
      </c>
      <c r="D23" s="144">
        <f>SUM(D17,D22)</f>
        <v>-3370223.65</v>
      </c>
      <c r="E23" s="144"/>
      <c r="F23" s="140">
        <f>SUM(C23:D23)</f>
        <v>-3370223.65</v>
      </c>
      <c r="G23" s="141"/>
      <c r="H23" s="142"/>
      <c r="I23" s="142"/>
      <c r="J23" s="125"/>
    </row>
    <row r="24" spans="1:10" ht="21" customHeight="1">
      <c r="A24" s="150" t="s">
        <v>511</v>
      </c>
      <c r="B24" s="151"/>
      <c r="C24" s="152"/>
      <c r="D24" s="152"/>
      <c r="E24" s="152"/>
      <c r="F24" s="152"/>
      <c r="G24" s="141"/>
      <c r="H24" s="142"/>
      <c r="I24" s="142"/>
      <c r="J24" s="125"/>
    </row>
    <row r="25" spans="1:10" ht="18.75" customHeight="1">
      <c r="A25" s="149" t="s">
        <v>512</v>
      </c>
      <c r="B25" s="153">
        <v>11208975.779999999</v>
      </c>
      <c r="C25" s="153">
        <v>0</v>
      </c>
      <c r="D25" s="153">
        <v>3470223.65</v>
      </c>
      <c r="E25" s="153"/>
      <c r="F25" s="154">
        <f>SUM(C25:D25)</f>
        <v>3470223.65</v>
      </c>
      <c r="G25" s="141"/>
      <c r="H25" s="155"/>
      <c r="I25" s="142"/>
      <c r="J25" s="125"/>
    </row>
    <row r="26" spans="1:10" ht="24.75" customHeight="1">
      <c r="A26" s="143" t="s">
        <v>513</v>
      </c>
      <c r="B26" s="144">
        <f>SUM(B23,B25)</f>
        <v>3470223.6499999994</v>
      </c>
      <c r="C26" s="154">
        <f>SUM(C23,C25)</f>
        <v>0</v>
      </c>
      <c r="D26" s="154">
        <f>SUM(D23,D25)</f>
        <v>100000</v>
      </c>
      <c r="E26" s="140"/>
      <c r="F26" s="154">
        <f>SUM(F23,F25)</f>
        <v>100000</v>
      </c>
      <c r="G26" s="141"/>
      <c r="H26" s="142"/>
      <c r="I26" s="142"/>
      <c r="J26" s="125"/>
    </row>
    <row r="27" spans="1:10" ht="20.25" customHeight="1">
      <c r="I27" s="142"/>
      <c r="J27" s="125"/>
    </row>
    <row r="28" spans="1:10" ht="12.75" customHeight="1">
      <c r="I28" s="125"/>
      <c r="J28" s="125"/>
    </row>
    <row r="29" spans="1:10">
      <c r="A29" s="166"/>
      <c r="I29" s="125"/>
      <c r="J29" s="125"/>
    </row>
    <row r="30" spans="1:10">
      <c r="I30" s="125"/>
      <c r="J30" s="125"/>
    </row>
    <row r="31" spans="1:10">
      <c r="A31" s="122"/>
      <c r="B31" s="122"/>
      <c r="C31" s="122"/>
      <c r="D31" s="122"/>
      <c r="E31" s="122"/>
      <c r="F31" s="157"/>
      <c r="G31" s="122"/>
      <c r="H31" s="125"/>
      <c r="I31" s="125"/>
      <c r="J31" s="125"/>
    </row>
    <row r="32" spans="1:10">
      <c r="A32" s="125"/>
      <c r="B32" s="125"/>
      <c r="C32" s="124"/>
      <c r="D32" s="124"/>
      <c r="E32" s="124"/>
      <c r="F32" s="157"/>
      <c r="G32" s="125"/>
      <c r="H32" s="125"/>
      <c r="I32" s="125"/>
      <c r="J32" s="125"/>
    </row>
    <row r="33" spans="1:10">
      <c r="A33" s="125"/>
      <c r="B33" s="125"/>
      <c r="C33" s="125"/>
      <c r="D33" s="125"/>
      <c r="E33" s="125"/>
      <c r="F33" s="125"/>
      <c r="G33" s="125"/>
      <c r="H33" s="125"/>
      <c r="I33" s="125"/>
      <c r="J33" s="125"/>
    </row>
    <row r="35" spans="1:10">
      <c r="G35" s="159"/>
    </row>
    <row r="36" spans="1:10" ht="16.5" customHeight="1">
      <c r="A36" s="122"/>
      <c r="B36" s="122"/>
      <c r="C36" s="122"/>
      <c r="D36" s="122"/>
      <c r="E36" s="122"/>
      <c r="F36" s="122"/>
      <c r="G36" s="160"/>
    </row>
    <row r="37" spans="1:10" ht="16.5" customHeight="1">
      <c r="A37" s="161"/>
      <c r="B37" s="161"/>
      <c r="C37" s="162"/>
      <c r="D37" s="162"/>
      <c r="E37" s="162"/>
      <c r="F37" s="162"/>
      <c r="G37" s="163"/>
    </row>
    <row r="38" spans="1:10" ht="16.5" customHeight="1">
      <c r="A38" s="161"/>
      <c r="B38" s="161"/>
      <c r="C38" s="162"/>
      <c r="D38" s="162"/>
      <c r="E38" s="162"/>
      <c r="F38" s="162"/>
      <c r="G38" s="163"/>
    </row>
    <row r="39" spans="1:10" ht="16.5" customHeight="1">
      <c r="A39" s="161"/>
      <c r="B39" s="161"/>
      <c r="C39" s="162"/>
      <c r="D39" s="162"/>
      <c r="E39" s="162"/>
      <c r="F39" s="162"/>
      <c r="G39" s="163"/>
    </row>
    <row r="40" spans="1:10" ht="16.5" customHeight="1">
      <c r="A40" s="161"/>
      <c r="B40" s="161"/>
      <c r="C40" s="162"/>
      <c r="D40" s="162"/>
      <c r="E40" s="162"/>
      <c r="F40" s="162"/>
      <c r="G40" s="163"/>
    </row>
    <row r="41" spans="1:10" ht="16.5" customHeight="1">
      <c r="A41" s="161"/>
      <c r="B41" s="161"/>
      <c r="C41" s="162"/>
      <c r="D41" s="162"/>
      <c r="E41" s="162"/>
      <c r="F41" s="162"/>
      <c r="G41" s="163"/>
    </row>
    <row r="42" spans="1:10">
      <c r="A42" s="152"/>
      <c r="B42" s="152"/>
      <c r="C42" s="164"/>
      <c r="D42" s="164"/>
      <c r="E42" s="164"/>
      <c r="F42" s="164"/>
      <c r="G42" s="163"/>
    </row>
    <row r="43" spans="1:10" ht="17.25" customHeight="1">
      <c r="A43" s="158"/>
      <c r="B43" s="158"/>
      <c r="C43" s="136"/>
      <c r="D43" s="136"/>
      <c r="E43" s="136"/>
      <c r="F43" s="136"/>
      <c r="G43" s="163"/>
    </row>
    <row r="44" spans="1:10" ht="16.5" customHeight="1">
      <c r="A44" s="161"/>
      <c r="B44" s="161"/>
      <c r="C44" s="162"/>
      <c r="D44" s="162"/>
      <c r="E44" s="162"/>
      <c r="F44" s="162"/>
      <c r="G44" s="163"/>
    </row>
    <row r="45" spans="1:10" ht="16.5" customHeight="1">
      <c r="A45" s="161"/>
      <c r="B45" s="161"/>
      <c r="C45" s="162"/>
      <c r="D45" s="162"/>
      <c r="E45" s="162"/>
      <c r="F45" s="162"/>
      <c r="G45" s="163"/>
    </row>
    <row r="46" spans="1:10" ht="16.5" customHeight="1">
      <c r="A46" s="161"/>
      <c r="B46" s="161"/>
      <c r="C46" s="162"/>
      <c r="D46" s="162"/>
      <c r="E46" s="162"/>
      <c r="F46" s="162"/>
      <c r="G46" s="163"/>
    </row>
    <row r="47" spans="1:10" ht="16.5" customHeight="1">
      <c r="A47" s="161"/>
      <c r="B47" s="161"/>
      <c r="C47" s="162"/>
      <c r="D47" s="162"/>
      <c r="E47" s="162"/>
      <c r="F47" s="162"/>
      <c r="G47" s="163"/>
    </row>
    <row r="48" spans="1:10" ht="16.5" customHeight="1">
      <c r="A48" s="161"/>
      <c r="B48" s="161"/>
      <c r="C48" s="162"/>
      <c r="D48" s="162"/>
      <c r="E48" s="162"/>
      <c r="F48" s="162"/>
      <c r="G48" s="163"/>
    </row>
    <row r="49" spans="1:7" ht="16.5" customHeight="1">
      <c r="A49" s="161"/>
      <c r="B49" s="161"/>
      <c r="C49" s="162"/>
      <c r="D49" s="162"/>
      <c r="E49" s="162"/>
      <c r="F49" s="162"/>
      <c r="G49" s="163"/>
    </row>
    <row r="50" spans="1:7" ht="16.5" customHeight="1">
      <c r="A50" s="158"/>
      <c r="B50" s="158"/>
      <c r="C50" s="162"/>
      <c r="D50" s="162"/>
      <c r="E50" s="162"/>
      <c r="F50" s="162"/>
      <c r="G50" s="163"/>
    </row>
    <row r="51" spans="1:7" ht="16.5" customHeight="1">
      <c r="A51" s="161"/>
      <c r="B51" s="161"/>
      <c r="C51" s="162"/>
      <c r="D51" s="162"/>
      <c r="E51" s="162"/>
      <c r="F51" s="162"/>
      <c r="G51" s="163"/>
    </row>
    <row r="52" spans="1:7">
      <c r="A52" s="152"/>
      <c r="B52" s="152"/>
      <c r="C52" s="164"/>
      <c r="D52" s="164"/>
      <c r="E52" s="164"/>
      <c r="F52" s="164"/>
      <c r="G52" s="163"/>
    </row>
    <row r="53" spans="1:7">
      <c r="A53" s="161"/>
      <c r="B53" s="161"/>
      <c r="C53" s="162"/>
      <c r="D53" s="162"/>
      <c r="E53" s="162"/>
      <c r="F53" s="162"/>
      <c r="G53" s="163"/>
    </row>
  </sheetData>
  <pageMargins left="0.75" right="0.75" top="1" bottom="1" header="0.5" footer="0.5"/>
  <pageSetup paperSize="9" orientation="landscape" r:id="rId1"/>
  <headerFooter alignWithMargins="0">
    <oddFooter>Stranica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A2" sqref="A2:D3"/>
    </sheetView>
  </sheetViews>
  <sheetFormatPr defaultRowHeight="15"/>
  <cols>
    <col min="1" max="1" width="71" style="172" customWidth="1"/>
    <col min="2" max="2" width="18.5703125" style="172" customWidth="1"/>
    <col min="3" max="3" width="17.140625" style="172" customWidth="1"/>
    <col min="4" max="4" width="20.5703125" style="172" customWidth="1"/>
    <col min="5" max="16384" width="9.140625" style="172"/>
  </cols>
  <sheetData>
    <row r="1" spans="1:4">
      <c r="A1" s="211" t="s">
        <v>535</v>
      </c>
      <c r="B1" s="275"/>
      <c r="C1" s="211"/>
      <c r="D1" s="211"/>
    </row>
    <row r="2" spans="1:4">
      <c r="A2" s="347" t="s">
        <v>980</v>
      </c>
      <c r="B2" s="347"/>
      <c r="C2" s="347"/>
      <c r="D2" s="347"/>
    </row>
    <row r="3" spans="1:4">
      <c r="A3" s="347"/>
      <c r="B3" s="347"/>
      <c r="C3" s="347"/>
      <c r="D3" s="347"/>
    </row>
    <row r="4" spans="1:4">
      <c r="A4" s="260"/>
      <c r="B4" s="211"/>
      <c r="C4" s="211"/>
      <c r="D4" s="211"/>
    </row>
    <row r="5" spans="1:4" ht="15.75" customHeight="1">
      <c r="A5" s="354" t="s">
        <v>719</v>
      </c>
      <c r="B5" s="354"/>
      <c r="C5" s="354"/>
      <c r="D5" s="354"/>
    </row>
    <row r="6" spans="1:4" ht="15.75" customHeight="1">
      <c r="A6" s="279"/>
      <c r="B6" s="279"/>
      <c r="C6" s="279"/>
      <c r="D6" s="279"/>
    </row>
    <row r="7" spans="1:4">
      <c r="A7" s="214" t="s">
        <v>646</v>
      </c>
      <c r="B7" s="211"/>
      <c r="C7" s="211"/>
      <c r="D7" s="211"/>
    </row>
    <row r="8" spans="1:4">
      <c r="A8" s="213"/>
      <c r="B8" s="211"/>
      <c r="C8" s="211"/>
      <c r="D8" s="211"/>
    </row>
    <row r="9" spans="1:4" ht="15" customHeight="1">
      <c r="A9" s="347" t="s">
        <v>720</v>
      </c>
      <c r="B9" s="347"/>
      <c r="C9" s="347"/>
      <c r="D9" s="347"/>
    </row>
    <row r="10" spans="1:4">
      <c r="A10" s="212"/>
      <c r="B10" s="212"/>
      <c r="C10" s="212"/>
      <c r="D10" s="212"/>
    </row>
    <row r="11" spans="1:4" ht="15.75" thickBot="1">
      <c r="A11" s="211"/>
      <c r="B11" s="217" t="s">
        <v>539</v>
      </c>
      <c r="C11" s="217" t="s">
        <v>148</v>
      </c>
      <c r="D11" s="280" t="s">
        <v>540</v>
      </c>
    </row>
    <row r="12" spans="1:4" ht="15.75" thickBot="1">
      <c r="A12" s="218" t="s">
        <v>541</v>
      </c>
      <c r="B12" s="219">
        <f>SUM(B14+B16+B18+B21+B25)</f>
        <v>1915000</v>
      </c>
      <c r="C12" s="219">
        <f>SUM(C14+C16+C18+C21+C25+C26)</f>
        <v>172000</v>
      </c>
      <c r="D12" s="276">
        <f>SUM(B12:C12)</f>
        <v>2087000</v>
      </c>
    </row>
    <row r="13" spans="1:4">
      <c r="A13" s="215"/>
      <c r="B13" s="224"/>
      <c r="C13" s="211"/>
      <c r="D13" s="211"/>
    </row>
    <row r="14" spans="1:4" ht="14.25" customHeight="1">
      <c r="A14" s="248" t="s">
        <v>721</v>
      </c>
      <c r="B14" s="224">
        <f>SUM(B15)</f>
        <v>1550000</v>
      </c>
      <c r="C14" s="225">
        <f>SUM(C15)</f>
        <v>0</v>
      </c>
      <c r="D14" s="224">
        <f t="shared" ref="D14:D26" si="0">SUM(B14:C14)</f>
        <v>1550000</v>
      </c>
    </row>
    <row r="15" spans="1:4">
      <c r="A15" s="211" t="s">
        <v>722</v>
      </c>
      <c r="B15" s="228">
        <v>1550000</v>
      </c>
      <c r="C15" s="229">
        <v>0</v>
      </c>
      <c r="D15" s="228">
        <f t="shared" si="0"/>
        <v>1550000</v>
      </c>
    </row>
    <row r="16" spans="1:4">
      <c r="A16" s="215" t="s">
        <v>723</v>
      </c>
      <c r="B16" s="224">
        <f>SUM(B17)</f>
        <v>75000</v>
      </c>
      <c r="C16" s="281">
        <f>SUM(C17)</f>
        <v>25000</v>
      </c>
      <c r="D16" s="224">
        <f>SUM(D17)</f>
        <v>100000</v>
      </c>
    </row>
    <row r="17" spans="1:5">
      <c r="A17" s="211" t="s">
        <v>724</v>
      </c>
      <c r="B17" s="228">
        <v>75000</v>
      </c>
      <c r="C17" s="229">
        <v>25000</v>
      </c>
      <c r="D17" s="228">
        <f>SUM(B17:C17)</f>
        <v>100000</v>
      </c>
      <c r="E17" s="282"/>
    </row>
    <row r="18" spans="1:5">
      <c r="A18" s="215" t="s">
        <v>725</v>
      </c>
      <c r="B18" s="224">
        <f>SUM(B19+B20)</f>
        <v>40000</v>
      </c>
      <c r="C18" s="225">
        <f>SUM(C19+C20)</f>
        <v>0</v>
      </c>
      <c r="D18" s="224">
        <f t="shared" si="0"/>
        <v>40000</v>
      </c>
    </row>
    <row r="19" spans="1:5">
      <c r="A19" s="211" t="s">
        <v>726</v>
      </c>
      <c r="B19" s="228">
        <v>30000</v>
      </c>
      <c r="C19" s="229">
        <v>0</v>
      </c>
      <c r="D19" s="228">
        <f>SUM(B19:C19)</f>
        <v>30000</v>
      </c>
    </row>
    <row r="20" spans="1:5">
      <c r="A20" s="211" t="s">
        <v>727</v>
      </c>
      <c r="B20" s="228">
        <v>10000</v>
      </c>
      <c r="C20" s="229">
        <v>0</v>
      </c>
      <c r="D20" s="228">
        <f>SUM(B20:C20)</f>
        <v>10000</v>
      </c>
    </row>
    <row r="21" spans="1:5">
      <c r="A21" s="248" t="s">
        <v>728</v>
      </c>
      <c r="B21" s="224">
        <f>SUM(B22+B23)</f>
        <v>230000</v>
      </c>
      <c r="C21" s="225">
        <f>SUM(C22:C24)</f>
        <v>36000</v>
      </c>
      <c r="D21" s="224">
        <f>SUM(D22:D24)</f>
        <v>266000</v>
      </c>
    </row>
    <row r="22" spans="1:5">
      <c r="A22" s="211" t="s">
        <v>729</v>
      </c>
      <c r="B22" s="228">
        <v>220000</v>
      </c>
      <c r="C22" s="229">
        <v>0</v>
      </c>
      <c r="D22" s="228">
        <f>SUM(B22:C22)</f>
        <v>220000</v>
      </c>
    </row>
    <row r="23" spans="1:5">
      <c r="A23" s="211" t="s">
        <v>730</v>
      </c>
      <c r="B23" s="228">
        <v>10000</v>
      </c>
      <c r="C23" s="229">
        <v>0</v>
      </c>
      <c r="D23" s="228">
        <f>SUM(B23:C23)</f>
        <v>10000</v>
      </c>
    </row>
    <row r="24" spans="1:5">
      <c r="A24" s="211" t="s">
        <v>731</v>
      </c>
      <c r="B24" s="228">
        <v>0</v>
      </c>
      <c r="C24" s="229">
        <v>36000</v>
      </c>
      <c r="D24" s="228">
        <f t="shared" si="0"/>
        <v>36000</v>
      </c>
    </row>
    <row r="25" spans="1:5">
      <c r="A25" s="215" t="s">
        <v>732</v>
      </c>
      <c r="B25" s="224">
        <v>20000</v>
      </c>
      <c r="C25" s="225">
        <v>71000</v>
      </c>
      <c r="D25" s="224">
        <f t="shared" si="0"/>
        <v>91000</v>
      </c>
    </row>
    <row r="26" spans="1:5">
      <c r="A26" s="215" t="s">
        <v>733</v>
      </c>
      <c r="B26" s="224">
        <v>0</v>
      </c>
      <c r="C26" s="225">
        <v>40000</v>
      </c>
      <c r="D26" s="224">
        <f t="shared" si="0"/>
        <v>40000</v>
      </c>
    </row>
    <row r="27" spans="1:5">
      <c r="A27" s="215"/>
      <c r="B27" s="215"/>
      <c r="C27" s="215"/>
      <c r="D27" s="215"/>
    </row>
    <row r="28" spans="1:5">
      <c r="A28" s="236" t="s">
        <v>686</v>
      </c>
      <c r="B28" s="211"/>
      <c r="C28" s="211"/>
      <c r="D28" s="211"/>
    </row>
    <row r="29" spans="1:5">
      <c r="A29" s="215"/>
      <c r="B29" s="211"/>
      <c r="C29" s="211"/>
      <c r="D29" s="211"/>
    </row>
    <row r="30" spans="1:5">
      <c r="A30" s="211" t="s">
        <v>606</v>
      </c>
      <c r="B30" s="211"/>
      <c r="C30" s="211"/>
      <c r="D30" s="211"/>
    </row>
    <row r="31" spans="1:5">
      <c r="A31" s="258"/>
      <c r="B31" s="211"/>
      <c r="C31" s="353" t="s">
        <v>607</v>
      </c>
      <c r="D31" s="353"/>
    </row>
    <row r="32" spans="1:5">
      <c r="A32" s="258"/>
      <c r="B32" s="211"/>
      <c r="C32" s="353" t="s">
        <v>694</v>
      </c>
      <c r="D32" s="353"/>
    </row>
    <row r="33" spans="1:4" ht="15.75">
      <c r="A33" s="171"/>
      <c r="B33" s="171"/>
      <c r="C33" s="171"/>
      <c r="D33" s="171"/>
    </row>
    <row r="34" spans="1:4" ht="15.75">
      <c r="A34" s="171"/>
      <c r="B34" s="171"/>
      <c r="C34" s="171"/>
      <c r="D34" s="171"/>
    </row>
  </sheetData>
  <mergeCells count="5">
    <mergeCell ref="A2:D3"/>
    <mergeCell ref="A5:D5"/>
    <mergeCell ref="A9:D9"/>
    <mergeCell ref="C31:D31"/>
    <mergeCell ref="C32:D32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3"/>
  <sheetViews>
    <sheetView tabSelected="1" view="pageBreakPreview" zoomScale="60" zoomScaleNormal="100" workbookViewId="0">
      <selection activeCell="F52" sqref="F52"/>
    </sheetView>
  </sheetViews>
  <sheetFormatPr defaultColWidth="10.42578125" defaultRowHeight="15.75"/>
  <cols>
    <col min="1" max="1" width="4.85546875" style="283" customWidth="1"/>
    <col min="2" max="2" width="66.140625" style="308" customWidth="1"/>
    <col min="3" max="3" width="16.7109375" style="285" customWidth="1"/>
    <col min="4" max="4" width="16.7109375" style="286" customWidth="1"/>
    <col min="5" max="5" width="20.28515625" style="286" customWidth="1"/>
    <col min="6" max="256" width="10.42578125" style="286"/>
    <col min="257" max="257" width="4.85546875" style="286" customWidth="1"/>
    <col min="258" max="258" width="66.140625" style="286" customWidth="1"/>
    <col min="259" max="260" width="16.7109375" style="286" customWidth="1"/>
    <col min="261" max="261" width="20.28515625" style="286" customWidth="1"/>
    <col min="262" max="512" width="10.42578125" style="286"/>
    <col min="513" max="513" width="4.85546875" style="286" customWidth="1"/>
    <col min="514" max="514" width="66.140625" style="286" customWidth="1"/>
    <col min="515" max="516" width="16.7109375" style="286" customWidth="1"/>
    <col min="517" max="517" width="20.28515625" style="286" customWidth="1"/>
    <col min="518" max="768" width="10.42578125" style="286"/>
    <col min="769" max="769" width="4.85546875" style="286" customWidth="1"/>
    <col min="770" max="770" width="66.140625" style="286" customWidth="1"/>
    <col min="771" max="772" width="16.7109375" style="286" customWidth="1"/>
    <col min="773" max="773" width="20.28515625" style="286" customWidth="1"/>
    <col min="774" max="1024" width="10.42578125" style="286"/>
    <col min="1025" max="1025" width="4.85546875" style="286" customWidth="1"/>
    <col min="1026" max="1026" width="66.140625" style="286" customWidth="1"/>
    <col min="1027" max="1028" width="16.7109375" style="286" customWidth="1"/>
    <col min="1029" max="1029" width="20.28515625" style="286" customWidth="1"/>
    <col min="1030" max="1280" width="10.42578125" style="286"/>
    <col min="1281" max="1281" width="4.85546875" style="286" customWidth="1"/>
    <col min="1282" max="1282" width="66.140625" style="286" customWidth="1"/>
    <col min="1283" max="1284" width="16.7109375" style="286" customWidth="1"/>
    <col min="1285" max="1285" width="20.28515625" style="286" customWidth="1"/>
    <col min="1286" max="1536" width="10.42578125" style="286"/>
    <col min="1537" max="1537" width="4.85546875" style="286" customWidth="1"/>
    <col min="1538" max="1538" width="66.140625" style="286" customWidth="1"/>
    <col min="1539" max="1540" width="16.7109375" style="286" customWidth="1"/>
    <col min="1541" max="1541" width="20.28515625" style="286" customWidth="1"/>
    <col min="1542" max="1792" width="10.42578125" style="286"/>
    <col min="1793" max="1793" width="4.85546875" style="286" customWidth="1"/>
    <col min="1794" max="1794" width="66.140625" style="286" customWidth="1"/>
    <col min="1795" max="1796" width="16.7109375" style="286" customWidth="1"/>
    <col min="1797" max="1797" width="20.28515625" style="286" customWidth="1"/>
    <col min="1798" max="2048" width="10.42578125" style="286"/>
    <col min="2049" max="2049" width="4.85546875" style="286" customWidth="1"/>
    <col min="2050" max="2050" width="66.140625" style="286" customWidth="1"/>
    <col min="2051" max="2052" width="16.7109375" style="286" customWidth="1"/>
    <col min="2053" max="2053" width="20.28515625" style="286" customWidth="1"/>
    <col min="2054" max="2304" width="10.42578125" style="286"/>
    <col min="2305" max="2305" width="4.85546875" style="286" customWidth="1"/>
    <col min="2306" max="2306" width="66.140625" style="286" customWidth="1"/>
    <col min="2307" max="2308" width="16.7109375" style="286" customWidth="1"/>
    <col min="2309" max="2309" width="20.28515625" style="286" customWidth="1"/>
    <col min="2310" max="2560" width="10.42578125" style="286"/>
    <col min="2561" max="2561" width="4.85546875" style="286" customWidth="1"/>
    <col min="2562" max="2562" width="66.140625" style="286" customWidth="1"/>
    <col min="2563" max="2564" width="16.7109375" style="286" customWidth="1"/>
    <col min="2565" max="2565" width="20.28515625" style="286" customWidth="1"/>
    <col min="2566" max="2816" width="10.42578125" style="286"/>
    <col min="2817" max="2817" width="4.85546875" style="286" customWidth="1"/>
    <col min="2818" max="2818" width="66.140625" style="286" customWidth="1"/>
    <col min="2819" max="2820" width="16.7109375" style="286" customWidth="1"/>
    <col min="2821" max="2821" width="20.28515625" style="286" customWidth="1"/>
    <col min="2822" max="3072" width="10.42578125" style="286"/>
    <col min="3073" max="3073" width="4.85546875" style="286" customWidth="1"/>
    <col min="3074" max="3074" width="66.140625" style="286" customWidth="1"/>
    <col min="3075" max="3076" width="16.7109375" style="286" customWidth="1"/>
    <col min="3077" max="3077" width="20.28515625" style="286" customWidth="1"/>
    <col min="3078" max="3328" width="10.42578125" style="286"/>
    <col min="3329" max="3329" width="4.85546875" style="286" customWidth="1"/>
    <col min="3330" max="3330" width="66.140625" style="286" customWidth="1"/>
    <col min="3331" max="3332" width="16.7109375" style="286" customWidth="1"/>
    <col min="3333" max="3333" width="20.28515625" style="286" customWidth="1"/>
    <col min="3334" max="3584" width="10.42578125" style="286"/>
    <col min="3585" max="3585" width="4.85546875" style="286" customWidth="1"/>
    <col min="3586" max="3586" width="66.140625" style="286" customWidth="1"/>
    <col min="3587" max="3588" width="16.7109375" style="286" customWidth="1"/>
    <col min="3589" max="3589" width="20.28515625" style="286" customWidth="1"/>
    <col min="3590" max="3840" width="10.42578125" style="286"/>
    <col min="3841" max="3841" width="4.85546875" style="286" customWidth="1"/>
    <col min="3842" max="3842" width="66.140625" style="286" customWidth="1"/>
    <col min="3843" max="3844" width="16.7109375" style="286" customWidth="1"/>
    <col min="3845" max="3845" width="20.28515625" style="286" customWidth="1"/>
    <col min="3846" max="4096" width="10.42578125" style="286"/>
    <col min="4097" max="4097" width="4.85546875" style="286" customWidth="1"/>
    <col min="4098" max="4098" width="66.140625" style="286" customWidth="1"/>
    <col min="4099" max="4100" width="16.7109375" style="286" customWidth="1"/>
    <col min="4101" max="4101" width="20.28515625" style="286" customWidth="1"/>
    <col min="4102" max="4352" width="10.42578125" style="286"/>
    <col min="4353" max="4353" width="4.85546875" style="286" customWidth="1"/>
    <col min="4354" max="4354" width="66.140625" style="286" customWidth="1"/>
    <col min="4355" max="4356" width="16.7109375" style="286" customWidth="1"/>
    <col min="4357" max="4357" width="20.28515625" style="286" customWidth="1"/>
    <col min="4358" max="4608" width="10.42578125" style="286"/>
    <col min="4609" max="4609" width="4.85546875" style="286" customWidth="1"/>
    <col min="4610" max="4610" width="66.140625" style="286" customWidth="1"/>
    <col min="4611" max="4612" width="16.7109375" style="286" customWidth="1"/>
    <col min="4613" max="4613" width="20.28515625" style="286" customWidth="1"/>
    <col min="4614" max="4864" width="10.42578125" style="286"/>
    <col min="4865" max="4865" width="4.85546875" style="286" customWidth="1"/>
    <col min="4866" max="4866" width="66.140625" style="286" customWidth="1"/>
    <col min="4867" max="4868" width="16.7109375" style="286" customWidth="1"/>
    <col min="4869" max="4869" width="20.28515625" style="286" customWidth="1"/>
    <col min="4870" max="5120" width="10.42578125" style="286"/>
    <col min="5121" max="5121" width="4.85546875" style="286" customWidth="1"/>
    <col min="5122" max="5122" width="66.140625" style="286" customWidth="1"/>
    <col min="5123" max="5124" width="16.7109375" style="286" customWidth="1"/>
    <col min="5125" max="5125" width="20.28515625" style="286" customWidth="1"/>
    <col min="5126" max="5376" width="10.42578125" style="286"/>
    <col min="5377" max="5377" width="4.85546875" style="286" customWidth="1"/>
    <col min="5378" max="5378" width="66.140625" style="286" customWidth="1"/>
    <col min="5379" max="5380" width="16.7109375" style="286" customWidth="1"/>
    <col min="5381" max="5381" width="20.28515625" style="286" customWidth="1"/>
    <col min="5382" max="5632" width="10.42578125" style="286"/>
    <col min="5633" max="5633" width="4.85546875" style="286" customWidth="1"/>
    <col min="5634" max="5634" width="66.140625" style="286" customWidth="1"/>
    <col min="5635" max="5636" width="16.7109375" style="286" customWidth="1"/>
    <col min="5637" max="5637" width="20.28515625" style="286" customWidth="1"/>
    <col min="5638" max="5888" width="10.42578125" style="286"/>
    <col min="5889" max="5889" width="4.85546875" style="286" customWidth="1"/>
    <col min="5890" max="5890" width="66.140625" style="286" customWidth="1"/>
    <col min="5891" max="5892" width="16.7109375" style="286" customWidth="1"/>
    <col min="5893" max="5893" width="20.28515625" style="286" customWidth="1"/>
    <col min="5894" max="6144" width="10.42578125" style="286"/>
    <col min="6145" max="6145" width="4.85546875" style="286" customWidth="1"/>
    <col min="6146" max="6146" width="66.140625" style="286" customWidth="1"/>
    <col min="6147" max="6148" width="16.7109375" style="286" customWidth="1"/>
    <col min="6149" max="6149" width="20.28515625" style="286" customWidth="1"/>
    <col min="6150" max="6400" width="10.42578125" style="286"/>
    <col min="6401" max="6401" width="4.85546875" style="286" customWidth="1"/>
    <col min="6402" max="6402" width="66.140625" style="286" customWidth="1"/>
    <col min="6403" max="6404" width="16.7109375" style="286" customWidth="1"/>
    <col min="6405" max="6405" width="20.28515625" style="286" customWidth="1"/>
    <col min="6406" max="6656" width="10.42578125" style="286"/>
    <col min="6657" max="6657" width="4.85546875" style="286" customWidth="1"/>
    <col min="6658" max="6658" width="66.140625" style="286" customWidth="1"/>
    <col min="6659" max="6660" width="16.7109375" style="286" customWidth="1"/>
    <col min="6661" max="6661" width="20.28515625" style="286" customWidth="1"/>
    <col min="6662" max="6912" width="10.42578125" style="286"/>
    <col min="6913" max="6913" width="4.85546875" style="286" customWidth="1"/>
    <col min="6914" max="6914" width="66.140625" style="286" customWidth="1"/>
    <col min="6915" max="6916" width="16.7109375" style="286" customWidth="1"/>
    <col min="6917" max="6917" width="20.28515625" style="286" customWidth="1"/>
    <col min="6918" max="7168" width="10.42578125" style="286"/>
    <col min="7169" max="7169" width="4.85546875" style="286" customWidth="1"/>
    <col min="7170" max="7170" width="66.140625" style="286" customWidth="1"/>
    <col min="7171" max="7172" width="16.7109375" style="286" customWidth="1"/>
    <col min="7173" max="7173" width="20.28515625" style="286" customWidth="1"/>
    <col min="7174" max="7424" width="10.42578125" style="286"/>
    <col min="7425" max="7425" width="4.85546875" style="286" customWidth="1"/>
    <col min="7426" max="7426" width="66.140625" style="286" customWidth="1"/>
    <col min="7427" max="7428" width="16.7109375" style="286" customWidth="1"/>
    <col min="7429" max="7429" width="20.28515625" style="286" customWidth="1"/>
    <col min="7430" max="7680" width="10.42578125" style="286"/>
    <col min="7681" max="7681" width="4.85546875" style="286" customWidth="1"/>
    <col min="7682" max="7682" width="66.140625" style="286" customWidth="1"/>
    <col min="7683" max="7684" width="16.7109375" style="286" customWidth="1"/>
    <col min="7685" max="7685" width="20.28515625" style="286" customWidth="1"/>
    <col min="7686" max="7936" width="10.42578125" style="286"/>
    <col min="7937" max="7937" width="4.85546875" style="286" customWidth="1"/>
    <col min="7938" max="7938" width="66.140625" style="286" customWidth="1"/>
    <col min="7939" max="7940" width="16.7109375" style="286" customWidth="1"/>
    <col min="7941" max="7941" width="20.28515625" style="286" customWidth="1"/>
    <col min="7942" max="8192" width="10.42578125" style="286"/>
    <col min="8193" max="8193" width="4.85546875" style="286" customWidth="1"/>
    <col min="8194" max="8194" width="66.140625" style="286" customWidth="1"/>
    <col min="8195" max="8196" width="16.7109375" style="286" customWidth="1"/>
    <col min="8197" max="8197" width="20.28515625" style="286" customWidth="1"/>
    <col min="8198" max="8448" width="10.42578125" style="286"/>
    <col min="8449" max="8449" width="4.85546875" style="286" customWidth="1"/>
    <col min="8450" max="8450" width="66.140625" style="286" customWidth="1"/>
    <col min="8451" max="8452" width="16.7109375" style="286" customWidth="1"/>
    <col min="8453" max="8453" width="20.28515625" style="286" customWidth="1"/>
    <col min="8454" max="8704" width="10.42578125" style="286"/>
    <col min="8705" max="8705" width="4.85546875" style="286" customWidth="1"/>
    <col min="8706" max="8706" width="66.140625" style="286" customWidth="1"/>
    <col min="8707" max="8708" width="16.7109375" style="286" customWidth="1"/>
    <col min="8709" max="8709" width="20.28515625" style="286" customWidth="1"/>
    <col min="8710" max="8960" width="10.42578125" style="286"/>
    <col min="8961" max="8961" width="4.85546875" style="286" customWidth="1"/>
    <col min="8962" max="8962" width="66.140625" style="286" customWidth="1"/>
    <col min="8963" max="8964" width="16.7109375" style="286" customWidth="1"/>
    <col min="8965" max="8965" width="20.28515625" style="286" customWidth="1"/>
    <col min="8966" max="9216" width="10.42578125" style="286"/>
    <col min="9217" max="9217" width="4.85546875" style="286" customWidth="1"/>
    <col min="9218" max="9218" width="66.140625" style="286" customWidth="1"/>
    <col min="9219" max="9220" width="16.7109375" style="286" customWidth="1"/>
    <col min="9221" max="9221" width="20.28515625" style="286" customWidth="1"/>
    <col min="9222" max="9472" width="10.42578125" style="286"/>
    <col min="9473" max="9473" width="4.85546875" style="286" customWidth="1"/>
    <col min="9474" max="9474" width="66.140625" style="286" customWidth="1"/>
    <col min="9475" max="9476" width="16.7109375" style="286" customWidth="1"/>
    <col min="9477" max="9477" width="20.28515625" style="286" customWidth="1"/>
    <col min="9478" max="9728" width="10.42578125" style="286"/>
    <col min="9729" max="9729" width="4.85546875" style="286" customWidth="1"/>
    <col min="9730" max="9730" width="66.140625" style="286" customWidth="1"/>
    <col min="9731" max="9732" width="16.7109375" style="286" customWidth="1"/>
    <col min="9733" max="9733" width="20.28515625" style="286" customWidth="1"/>
    <col min="9734" max="9984" width="10.42578125" style="286"/>
    <col min="9985" max="9985" width="4.85546875" style="286" customWidth="1"/>
    <col min="9986" max="9986" width="66.140625" style="286" customWidth="1"/>
    <col min="9987" max="9988" width="16.7109375" style="286" customWidth="1"/>
    <col min="9989" max="9989" width="20.28515625" style="286" customWidth="1"/>
    <col min="9990" max="10240" width="10.42578125" style="286"/>
    <col min="10241" max="10241" width="4.85546875" style="286" customWidth="1"/>
    <col min="10242" max="10242" width="66.140625" style="286" customWidth="1"/>
    <col min="10243" max="10244" width="16.7109375" style="286" customWidth="1"/>
    <col min="10245" max="10245" width="20.28515625" style="286" customWidth="1"/>
    <col min="10246" max="10496" width="10.42578125" style="286"/>
    <col min="10497" max="10497" width="4.85546875" style="286" customWidth="1"/>
    <col min="10498" max="10498" width="66.140625" style="286" customWidth="1"/>
    <col min="10499" max="10500" width="16.7109375" style="286" customWidth="1"/>
    <col min="10501" max="10501" width="20.28515625" style="286" customWidth="1"/>
    <col min="10502" max="10752" width="10.42578125" style="286"/>
    <col min="10753" max="10753" width="4.85546875" style="286" customWidth="1"/>
    <col min="10754" max="10754" width="66.140625" style="286" customWidth="1"/>
    <col min="10755" max="10756" width="16.7109375" style="286" customWidth="1"/>
    <col min="10757" max="10757" width="20.28515625" style="286" customWidth="1"/>
    <col min="10758" max="11008" width="10.42578125" style="286"/>
    <col min="11009" max="11009" width="4.85546875" style="286" customWidth="1"/>
    <col min="11010" max="11010" width="66.140625" style="286" customWidth="1"/>
    <col min="11011" max="11012" width="16.7109375" style="286" customWidth="1"/>
    <col min="11013" max="11013" width="20.28515625" style="286" customWidth="1"/>
    <col min="11014" max="11264" width="10.42578125" style="286"/>
    <col min="11265" max="11265" width="4.85546875" style="286" customWidth="1"/>
    <col min="11266" max="11266" width="66.140625" style="286" customWidth="1"/>
    <col min="11267" max="11268" width="16.7109375" style="286" customWidth="1"/>
    <col min="11269" max="11269" width="20.28515625" style="286" customWidth="1"/>
    <col min="11270" max="11520" width="10.42578125" style="286"/>
    <col min="11521" max="11521" width="4.85546875" style="286" customWidth="1"/>
    <col min="11522" max="11522" width="66.140625" style="286" customWidth="1"/>
    <col min="11523" max="11524" width="16.7109375" style="286" customWidth="1"/>
    <col min="11525" max="11525" width="20.28515625" style="286" customWidth="1"/>
    <col min="11526" max="11776" width="10.42578125" style="286"/>
    <col min="11777" max="11777" width="4.85546875" style="286" customWidth="1"/>
    <col min="11778" max="11778" width="66.140625" style="286" customWidth="1"/>
    <col min="11779" max="11780" width="16.7109375" style="286" customWidth="1"/>
    <col min="11781" max="11781" width="20.28515625" style="286" customWidth="1"/>
    <col min="11782" max="12032" width="10.42578125" style="286"/>
    <col min="12033" max="12033" width="4.85546875" style="286" customWidth="1"/>
    <col min="12034" max="12034" width="66.140625" style="286" customWidth="1"/>
    <col min="12035" max="12036" width="16.7109375" style="286" customWidth="1"/>
    <col min="12037" max="12037" width="20.28515625" style="286" customWidth="1"/>
    <col min="12038" max="12288" width="10.42578125" style="286"/>
    <col min="12289" max="12289" width="4.85546875" style="286" customWidth="1"/>
    <col min="12290" max="12290" width="66.140625" style="286" customWidth="1"/>
    <col min="12291" max="12292" width="16.7109375" style="286" customWidth="1"/>
    <col min="12293" max="12293" width="20.28515625" style="286" customWidth="1"/>
    <col min="12294" max="12544" width="10.42578125" style="286"/>
    <col min="12545" max="12545" width="4.85546875" style="286" customWidth="1"/>
    <col min="12546" max="12546" width="66.140625" style="286" customWidth="1"/>
    <col min="12547" max="12548" width="16.7109375" style="286" customWidth="1"/>
    <col min="12549" max="12549" width="20.28515625" style="286" customWidth="1"/>
    <col min="12550" max="12800" width="10.42578125" style="286"/>
    <col min="12801" max="12801" width="4.85546875" style="286" customWidth="1"/>
    <col min="12802" max="12802" width="66.140625" style="286" customWidth="1"/>
    <col min="12803" max="12804" width="16.7109375" style="286" customWidth="1"/>
    <col min="12805" max="12805" width="20.28515625" style="286" customWidth="1"/>
    <col min="12806" max="13056" width="10.42578125" style="286"/>
    <col min="13057" max="13057" width="4.85546875" style="286" customWidth="1"/>
    <col min="13058" max="13058" width="66.140625" style="286" customWidth="1"/>
    <col min="13059" max="13060" width="16.7109375" style="286" customWidth="1"/>
    <col min="13061" max="13061" width="20.28515625" style="286" customWidth="1"/>
    <col min="13062" max="13312" width="10.42578125" style="286"/>
    <col min="13313" max="13313" width="4.85546875" style="286" customWidth="1"/>
    <col min="13314" max="13314" width="66.140625" style="286" customWidth="1"/>
    <col min="13315" max="13316" width="16.7109375" style="286" customWidth="1"/>
    <col min="13317" max="13317" width="20.28515625" style="286" customWidth="1"/>
    <col min="13318" max="13568" width="10.42578125" style="286"/>
    <col min="13569" max="13569" width="4.85546875" style="286" customWidth="1"/>
    <col min="13570" max="13570" width="66.140625" style="286" customWidth="1"/>
    <col min="13571" max="13572" width="16.7109375" style="286" customWidth="1"/>
    <col min="13573" max="13573" width="20.28515625" style="286" customWidth="1"/>
    <col min="13574" max="13824" width="10.42578125" style="286"/>
    <col min="13825" max="13825" width="4.85546875" style="286" customWidth="1"/>
    <col min="13826" max="13826" width="66.140625" style="286" customWidth="1"/>
    <col min="13827" max="13828" width="16.7109375" style="286" customWidth="1"/>
    <col min="13829" max="13829" width="20.28515625" style="286" customWidth="1"/>
    <col min="13830" max="14080" width="10.42578125" style="286"/>
    <col min="14081" max="14081" width="4.85546875" style="286" customWidth="1"/>
    <col min="14082" max="14082" width="66.140625" style="286" customWidth="1"/>
    <col min="14083" max="14084" width="16.7109375" style="286" customWidth="1"/>
    <col min="14085" max="14085" width="20.28515625" style="286" customWidth="1"/>
    <col min="14086" max="14336" width="10.42578125" style="286"/>
    <col min="14337" max="14337" width="4.85546875" style="286" customWidth="1"/>
    <col min="14338" max="14338" width="66.140625" style="286" customWidth="1"/>
    <col min="14339" max="14340" width="16.7109375" style="286" customWidth="1"/>
    <col min="14341" max="14341" width="20.28515625" style="286" customWidth="1"/>
    <col min="14342" max="14592" width="10.42578125" style="286"/>
    <col min="14593" max="14593" width="4.85546875" style="286" customWidth="1"/>
    <col min="14594" max="14594" width="66.140625" style="286" customWidth="1"/>
    <col min="14595" max="14596" width="16.7109375" style="286" customWidth="1"/>
    <col min="14597" max="14597" width="20.28515625" style="286" customWidth="1"/>
    <col min="14598" max="14848" width="10.42578125" style="286"/>
    <col min="14849" max="14849" width="4.85546875" style="286" customWidth="1"/>
    <col min="14850" max="14850" width="66.140625" style="286" customWidth="1"/>
    <col min="14851" max="14852" width="16.7109375" style="286" customWidth="1"/>
    <col min="14853" max="14853" width="20.28515625" style="286" customWidth="1"/>
    <col min="14854" max="15104" width="10.42578125" style="286"/>
    <col min="15105" max="15105" width="4.85546875" style="286" customWidth="1"/>
    <col min="15106" max="15106" width="66.140625" style="286" customWidth="1"/>
    <col min="15107" max="15108" width="16.7109375" style="286" customWidth="1"/>
    <col min="15109" max="15109" width="20.28515625" style="286" customWidth="1"/>
    <col min="15110" max="15360" width="10.42578125" style="286"/>
    <col min="15361" max="15361" width="4.85546875" style="286" customWidth="1"/>
    <col min="15362" max="15362" width="66.140625" style="286" customWidth="1"/>
    <col min="15363" max="15364" width="16.7109375" style="286" customWidth="1"/>
    <col min="15365" max="15365" width="20.28515625" style="286" customWidth="1"/>
    <col min="15366" max="15616" width="10.42578125" style="286"/>
    <col min="15617" max="15617" width="4.85546875" style="286" customWidth="1"/>
    <col min="15618" max="15618" width="66.140625" style="286" customWidth="1"/>
    <col min="15619" max="15620" width="16.7109375" style="286" customWidth="1"/>
    <col min="15621" max="15621" width="20.28515625" style="286" customWidth="1"/>
    <col min="15622" max="15872" width="10.42578125" style="286"/>
    <col min="15873" max="15873" width="4.85546875" style="286" customWidth="1"/>
    <col min="15874" max="15874" width="66.140625" style="286" customWidth="1"/>
    <col min="15875" max="15876" width="16.7109375" style="286" customWidth="1"/>
    <col min="15877" max="15877" width="20.28515625" style="286" customWidth="1"/>
    <col min="15878" max="16128" width="10.42578125" style="286"/>
    <col min="16129" max="16129" width="4.85546875" style="286" customWidth="1"/>
    <col min="16130" max="16130" width="66.140625" style="286" customWidth="1"/>
    <col min="16131" max="16132" width="16.7109375" style="286" customWidth="1"/>
    <col min="16133" max="16133" width="20.28515625" style="286" customWidth="1"/>
    <col min="16134" max="16384" width="10.42578125" style="286"/>
  </cols>
  <sheetData>
    <row r="1" spans="1:5">
      <c r="B1" s="284" t="s">
        <v>535</v>
      </c>
      <c r="E1" s="287"/>
    </row>
    <row r="2" spans="1:5">
      <c r="B2" s="284" t="s">
        <v>734</v>
      </c>
      <c r="E2" s="287"/>
    </row>
    <row r="3" spans="1:5">
      <c r="B3" s="288"/>
      <c r="C3" s="288"/>
      <c r="D3" s="288"/>
      <c r="E3" s="288"/>
    </row>
    <row r="4" spans="1:5">
      <c r="B4" s="289" t="s">
        <v>735</v>
      </c>
      <c r="C4" s="289"/>
      <c r="D4" s="288"/>
      <c r="E4" s="288"/>
    </row>
    <row r="5" spans="1:5">
      <c r="B5" s="290" t="s">
        <v>984</v>
      </c>
      <c r="E5" s="287"/>
    </row>
    <row r="6" spans="1:5">
      <c r="B6" s="290"/>
      <c r="E6" s="287"/>
    </row>
    <row r="7" spans="1:5">
      <c r="B7" s="291" t="s">
        <v>736</v>
      </c>
      <c r="D7" s="292"/>
      <c r="E7" s="287"/>
    </row>
    <row r="8" spans="1:5">
      <c r="B8" s="290"/>
      <c r="E8" s="287"/>
    </row>
    <row r="9" spans="1:5" ht="31.5">
      <c r="B9" s="293" t="s">
        <v>737</v>
      </c>
      <c r="C9" s="294" t="s">
        <v>738</v>
      </c>
      <c r="D9" s="295" t="s">
        <v>739</v>
      </c>
      <c r="E9" s="296" t="s">
        <v>740</v>
      </c>
    </row>
    <row r="10" spans="1:5">
      <c r="B10" s="290"/>
      <c r="D10" s="287"/>
      <c r="E10" s="287"/>
    </row>
    <row r="11" spans="1:5">
      <c r="A11" s="283">
        <v>1</v>
      </c>
      <c r="B11" s="290" t="s">
        <v>741</v>
      </c>
      <c r="C11" s="285">
        <v>100000</v>
      </c>
      <c r="D11" s="285">
        <v>250000</v>
      </c>
      <c r="E11" s="287">
        <f>SUM(C11:D11)</f>
        <v>350000</v>
      </c>
    </row>
    <row r="12" spans="1:5">
      <c r="A12" s="283">
        <v>2</v>
      </c>
      <c r="B12" s="290" t="s">
        <v>742</v>
      </c>
      <c r="C12" s="297"/>
      <c r="D12" s="298"/>
      <c r="E12" s="287">
        <f t="shared" ref="E12:E33" si="0">SUM(C12:D12)</f>
        <v>0</v>
      </c>
    </row>
    <row r="13" spans="1:5">
      <c r="A13" s="283">
        <v>3</v>
      </c>
      <c r="B13" s="339" t="s">
        <v>743</v>
      </c>
      <c r="C13" s="300">
        <v>200000</v>
      </c>
      <c r="D13" s="287">
        <v>-200000</v>
      </c>
      <c r="E13" s="287">
        <f t="shared" si="0"/>
        <v>0</v>
      </c>
    </row>
    <row r="14" spans="1:5">
      <c r="A14" s="283">
        <v>4</v>
      </c>
      <c r="B14" s="290" t="s">
        <v>744</v>
      </c>
      <c r="C14" s="299">
        <v>200000</v>
      </c>
      <c r="D14" s="301">
        <v>-100000</v>
      </c>
      <c r="E14" s="287">
        <f t="shared" si="0"/>
        <v>100000</v>
      </c>
    </row>
    <row r="15" spans="1:5">
      <c r="A15" s="283">
        <v>5</v>
      </c>
      <c r="B15" s="290" t="s">
        <v>745</v>
      </c>
      <c r="C15" s="299">
        <v>200000</v>
      </c>
      <c r="D15" s="301">
        <v>0</v>
      </c>
      <c r="E15" s="287">
        <f t="shared" si="0"/>
        <v>200000</v>
      </c>
    </row>
    <row r="16" spans="1:5">
      <c r="A16" s="283">
        <v>6</v>
      </c>
      <c r="B16" s="290" t="s">
        <v>746</v>
      </c>
      <c r="C16" s="302">
        <v>100000</v>
      </c>
      <c r="D16" s="287">
        <v>0</v>
      </c>
      <c r="E16" s="287">
        <f t="shared" si="0"/>
        <v>100000</v>
      </c>
    </row>
    <row r="17" spans="1:5">
      <c r="A17" s="283">
        <v>7</v>
      </c>
      <c r="B17" s="290" t="s">
        <v>747</v>
      </c>
      <c r="C17" s="299">
        <v>200000</v>
      </c>
      <c r="D17" s="287">
        <v>-100000</v>
      </c>
      <c r="E17" s="287">
        <f t="shared" si="0"/>
        <v>100000</v>
      </c>
    </row>
    <row r="18" spans="1:5">
      <c r="A18" s="283">
        <v>8</v>
      </c>
      <c r="B18" s="290" t="s">
        <v>748</v>
      </c>
      <c r="C18" s="299">
        <v>100000</v>
      </c>
      <c r="D18" s="287">
        <v>100000</v>
      </c>
      <c r="E18" s="287">
        <f t="shared" si="0"/>
        <v>200000</v>
      </c>
    </row>
    <row r="19" spans="1:5">
      <c r="A19" s="283">
        <v>9</v>
      </c>
      <c r="B19" s="290" t="s">
        <v>749</v>
      </c>
      <c r="C19" s="285">
        <v>0</v>
      </c>
      <c r="D19" s="287">
        <v>0</v>
      </c>
      <c r="E19" s="287">
        <f t="shared" si="0"/>
        <v>0</v>
      </c>
    </row>
    <row r="20" spans="1:5">
      <c r="A20" s="283">
        <v>10</v>
      </c>
      <c r="B20" s="290" t="s">
        <v>750</v>
      </c>
      <c r="C20" s="288">
        <v>200000</v>
      </c>
      <c r="D20" s="287">
        <v>-200000</v>
      </c>
      <c r="E20" s="287">
        <f t="shared" si="0"/>
        <v>0</v>
      </c>
    </row>
    <row r="21" spans="1:5">
      <c r="A21" s="283">
        <v>11</v>
      </c>
      <c r="B21" s="290" t="s">
        <v>751</v>
      </c>
      <c r="C21" s="285">
        <v>100000</v>
      </c>
      <c r="D21" s="287"/>
      <c r="E21" s="287">
        <f t="shared" si="0"/>
        <v>100000</v>
      </c>
    </row>
    <row r="22" spans="1:5">
      <c r="A22" s="283">
        <v>12</v>
      </c>
      <c r="B22" s="290" t="s">
        <v>752</v>
      </c>
      <c r="C22" s="285">
        <v>200000</v>
      </c>
      <c r="D22" s="287">
        <v>0</v>
      </c>
      <c r="E22" s="287">
        <f t="shared" si="0"/>
        <v>200000</v>
      </c>
    </row>
    <row r="23" spans="1:5">
      <c r="A23" s="283">
        <v>13</v>
      </c>
      <c r="B23" s="290" t="s">
        <v>753</v>
      </c>
      <c r="C23" s="285">
        <v>100000</v>
      </c>
      <c r="D23" s="287">
        <v>100000</v>
      </c>
      <c r="E23" s="287">
        <f t="shared" si="0"/>
        <v>200000</v>
      </c>
    </row>
    <row r="24" spans="1:5">
      <c r="A24" s="283">
        <v>14</v>
      </c>
      <c r="B24" s="290" t="s">
        <v>754</v>
      </c>
      <c r="C24" s="285">
        <v>200000</v>
      </c>
      <c r="D24" s="287">
        <v>0</v>
      </c>
      <c r="E24" s="287">
        <f t="shared" si="0"/>
        <v>200000</v>
      </c>
    </row>
    <row r="25" spans="1:5">
      <c r="A25" s="283">
        <v>15</v>
      </c>
      <c r="B25" s="290" t="s">
        <v>755</v>
      </c>
      <c r="C25" s="285">
        <v>0</v>
      </c>
      <c r="D25" s="287">
        <v>0</v>
      </c>
      <c r="E25" s="287">
        <f t="shared" si="0"/>
        <v>0</v>
      </c>
    </row>
    <row r="26" spans="1:5">
      <c r="A26" s="283">
        <v>16</v>
      </c>
      <c r="B26" s="290" t="s">
        <v>756</v>
      </c>
      <c r="C26" s="285">
        <v>0</v>
      </c>
      <c r="D26" s="287">
        <v>0</v>
      </c>
      <c r="E26" s="287">
        <f t="shared" si="0"/>
        <v>0</v>
      </c>
    </row>
    <row r="27" spans="1:5">
      <c r="A27" s="283">
        <v>17</v>
      </c>
      <c r="B27" s="290" t="s">
        <v>757</v>
      </c>
      <c r="C27" s="285">
        <v>100000</v>
      </c>
      <c r="D27" s="287">
        <v>-100000</v>
      </c>
      <c r="E27" s="287">
        <f t="shared" si="0"/>
        <v>0</v>
      </c>
    </row>
    <row r="28" spans="1:5">
      <c r="A28" s="283">
        <v>18</v>
      </c>
      <c r="B28" s="290" t="s">
        <v>758</v>
      </c>
      <c r="C28" s="299">
        <v>200000</v>
      </c>
      <c r="D28" s="287">
        <v>150000</v>
      </c>
      <c r="E28" s="287">
        <f t="shared" si="0"/>
        <v>350000</v>
      </c>
    </row>
    <row r="29" spans="1:5">
      <c r="A29" s="283">
        <v>19</v>
      </c>
      <c r="B29" s="290" t="s">
        <v>759</v>
      </c>
      <c r="C29" s="299">
        <v>200000</v>
      </c>
      <c r="D29" s="287">
        <v>150000</v>
      </c>
      <c r="E29" s="287">
        <f t="shared" si="0"/>
        <v>350000</v>
      </c>
    </row>
    <row r="30" spans="1:5">
      <c r="A30" s="283">
        <v>20</v>
      </c>
      <c r="B30" s="290" t="s">
        <v>760</v>
      </c>
      <c r="C30" s="299">
        <v>200000</v>
      </c>
      <c r="D30" s="287">
        <v>50000</v>
      </c>
      <c r="E30" s="287">
        <f t="shared" si="0"/>
        <v>250000</v>
      </c>
    </row>
    <row r="31" spans="1:5">
      <c r="A31" s="283">
        <v>21</v>
      </c>
      <c r="B31" s="290" t="s">
        <v>761</v>
      </c>
      <c r="C31" s="299">
        <v>100000</v>
      </c>
      <c r="D31" s="287">
        <v>50000</v>
      </c>
      <c r="E31" s="287">
        <f t="shared" si="0"/>
        <v>150000</v>
      </c>
    </row>
    <row r="32" spans="1:5">
      <c r="A32" s="283">
        <v>22</v>
      </c>
      <c r="B32" s="290" t="s">
        <v>762</v>
      </c>
      <c r="C32" s="299">
        <v>100000</v>
      </c>
      <c r="D32" s="287">
        <v>0</v>
      </c>
      <c r="E32" s="287">
        <f t="shared" si="0"/>
        <v>100000</v>
      </c>
    </row>
    <row r="33" spans="1:5">
      <c r="A33" s="283">
        <v>23</v>
      </c>
      <c r="B33" s="290" t="s">
        <v>763</v>
      </c>
      <c r="C33" s="299">
        <v>100000</v>
      </c>
      <c r="D33" s="287">
        <v>0</v>
      </c>
      <c r="E33" s="287">
        <f t="shared" si="0"/>
        <v>100000</v>
      </c>
    </row>
    <row r="34" spans="1:5">
      <c r="B34" s="303" t="s">
        <v>764</v>
      </c>
      <c r="C34" s="304">
        <f>SUM(C11:C33)</f>
        <v>2900000</v>
      </c>
      <c r="D34" s="304">
        <f>SUM(D11:D33)</f>
        <v>150000</v>
      </c>
      <c r="E34" s="305">
        <f>SUM(E11:E33)</f>
        <v>3050000</v>
      </c>
    </row>
    <row r="35" spans="1:5" ht="31.5">
      <c r="B35" s="284" t="s">
        <v>765</v>
      </c>
      <c r="C35" s="294" t="s">
        <v>738</v>
      </c>
      <c r="D35" s="295" t="s">
        <v>739</v>
      </c>
      <c r="E35" s="306" t="s">
        <v>740</v>
      </c>
    </row>
    <row r="36" spans="1:5">
      <c r="B36" s="290"/>
      <c r="D36" s="295"/>
      <c r="E36" s="287"/>
    </row>
    <row r="37" spans="1:5">
      <c r="A37" s="283">
        <v>1</v>
      </c>
      <c r="B37" s="290" t="s">
        <v>766</v>
      </c>
      <c r="C37" s="304">
        <v>2000000</v>
      </c>
      <c r="D37" s="305">
        <v>450000</v>
      </c>
      <c r="E37" s="305">
        <v>2450000</v>
      </c>
    </row>
    <row r="38" spans="1:5" ht="9" customHeight="1">
      <c r="B38" s="290"/>
      <c r="D38" s="307"/>
      <c r="E38" s="287"/>
    </row>
    <row r="39" spans="1:5" ht="31.5">
      <c r="B39" s="284" t="s">
        <v>767</v>
      </c>
      <c r="C39" s="294" t="s">
        <v>738</v>
      </c>
      <c r="D39" s="295" t="s">
        <v>739</v>
      </c>
      <c r="E39" s="306" t="s">
        <v>740</v>
      </c>
    </row>
    <row r="40" spans="1:5" ht="8.25" customHeight="1">
      <c r="C40" s="297"/>
      <c r="D40" s="295"/>
      <c r="E40" s="309" t="s">
        <v>768</v>
      </c>
    </row>
    <row r="41" spans="1:5">
      <c r="A41" s="283">
        <v>1</v>
      </c>
      <c r="B41" s="290" t="s">
        <v>769</v>
      </c>
      <c r="C41" s="297">
        <v>500000</v>
      </c>
      <c r="D41" s="287">
        <v>-400000</v>
      </c>
      <c r="E41" s="287">
        <f>SUM(C41:D41)</f>
        <v>100000</v>
      </c>
    </row>
    <row r="42" spans="1:5">
      <c r="A42" s="283">
        <v>2</v>
      </c>
      <c r="B42" s="290" t="s">
        <v>770</v>
      </c>
      <c r="C42" s="299">
        <v>100000</v>
      </c>
      <c r="D42" s="287">
        <v>3650000</v>
      </c>
      <c r="E42" s="287">
        <v>3750000</v>
      </c>
    </row>
    <row r="43" spans="1:5">
      <c r="A43" s="283">
        <v>3</v>
      </c>
      <c r="B43" s="290" t="s">
        <v>771</v>
      </c>
      <c r="C43" s="297">
        <v>100000</v>
      </c>
      <c r="D43" s="300">
        <v>50000</v>
      </c>
      <c r="E43" s="287">
        <v>150000</v>
      </c>
    </row>
    <row r="44" spans="1:5">
      <c r="A44" s="283">
        <v>4</v>
      </c>
      <c r="B44" s="290" t="s">
        <v>772</v>
      </c>
      <c r="C44" s="285">
        <v>1000000</v>
      </c>
      <c r="D44" s="300">
        <v>-900000</v>
      </c>
      <c r="E44" s="287">
        <v>100000</v>
      </c>
    </row>
    <row r="45" spans="1:5">
      <c r="A45" s="283">
        <v>5</v>
      </c>
      <c r="B45" s="290" t="s">
        <v>773</v>
      </c>
      <c r="C45" s="285">
        <v>100000</v>
      </c>
      <c r="D45" s="300">
        <v>-100000</v>
      </c>
      <c r="E45" s="287">
        <v>0</v>
      </c>
    </row>
    <row r="46" spans="1:5">
      <c r="A46" s="283">
        <v>6</v>
      </c>
      <c r="B46" s="290" t="s">
        <v>774</v>
      </c>
      <c r="C46" s="285">
        <v>500000</v>
      </c>
      <c r="D46" s="300">
        <v>-500000</v>
      </c>
      <c r="E46" s="287">
        <v>0</v>
      </c>
    </row>
    <row r="47" spans="1:5">
      <c r="A47" s="283">
        <v>7</v>
      </c>
      <c r="B47" s="290" t="s">
        <v>775</v>
      </c>
      <c r="C47" s="285">
        <v>0</v>
      </c>
      <c r="D47" s="287">
        <v>0</v>
      </c>
      <c r="E47" s="287">
        <v>0</v>
      </c>
    </row>
    <row r="48" spans="1:5">
      <c r="A48" s="283">
        <v>8</v>
      </c>
      <c r="B48" s="308" t="s">
        <v>776</v>
      </c>
      <c r="C48" s="297">
        <v>100000</v>
      </c>
      <c r="D48" s="287">
        <v>-50000</v>
      </c>
      <c r="E48" s="287">
        <v>50000</v>
      </c>
    </row>
    <row r="49" spans="1:5">
      <c r="A49" s="283">
        <v>9</v>
      </c>
      <c r="B49" s="290" t="s">
        <v>777</v>
      </c>
      <c r="C49" s="285">
        <v>300000</v>
      </c>
      <c r="D49" s="309">
        <v>-100000</v>
      </c>
      <c r="E49" s="287">
        <v>200000</v>
      </c>
    </row>
    <row r="50" spans="1:5">
      <c r="A50" s="283">
        <v>10</v>
      </c>
      <c r="B50" s="290" t="s">
        <v>778</v>
      </c>
      <c r="C50" s="285">
        <v>100000</v>
      </c>
      <c r="D50" s="287">
        <v>-100000</v>
      </c>
      <c r="E50" s="287">
        <v>0</v>
      </c>
    </row>
    <row r="51" spans="1:5">
      <c r="A51" s="283">
        <v>11</v>
      </c>
      <c r="B51" s="290" t="s">
        <v>779</v>
      </c>
      <c r="C51" s="285">
        <v>100000</v>
      </c>
      <c r="D51" s="287">
        <v>-50000</v>
      </c>
      <c r="E51" s="287">
        <v>50000</v>
      </c>
    </row>
    <row r="52" spans="1:5">
      <c r="A52" s="283">
        <v>12</v>
      </c>
      <c r="B52" s="290" t="s">
        <v>780</v>
      </c>
      <c r="C52" s="297">
        <v>200000</v>
      </c>
      <c r="D52" s="287">
        <v>-150000</v>
      </c>
      <c r="E52" s="287">
        <v>50000</v>
      </c>
    </row>
    <row r="53" spans="1:5">
      <c r="A53" s="283">
        <v>13</v>
      </c>
      <c r="B53" s="290" t="s">
        <v>781</v>
      </c>
      <c r="C53" s="302">
        <v>100000</v>
      </c>
      <c r="D53" s="287">
        <v>-100000</v>
      </c>
      <c r="E53" s="287">
        <v>0</v>
      </c>
    </row>
    <row r="54" spans="1:5">
      <c r="A54" s="283">
        <v>14</v>
      </c>
      <c r="B54" s="290" t="s">
        <v>782</v>
      </c>
      <c r="C54" s="299">
        <v>0</v>
      </c>
      <c r="D54" s="287">
        <v>420000</v>
      </c>
      <c r="E54" s="287">
        <v>420000</v>
      </c>
    </row>
    <row r="55" spans="1:5">
      <c r="A55" s="283">
        <v>15</v>
      </c>
      <c r="B55" s="290" t="s">
        <v>783</v>
      </c>
      <c r="C55" s="302">
        <v>100000</v>
      </c>
      <c r="D55" s="287">
        <v>-50000</v>
      </c>
      <c r="E55" s="287">
        <v>50000</v>
      </c>
    </row>
    <row r="56" spans="1:5">
      <c r="A56" s="283">
        <v>16</v>
      </c>
      <c r="B56" s="290" t="s">
        <v>784</v>
      </c>
      <c r="C56" s="299">
        <v>500000</v>
      </c>
      <c r="D56" s="287">
        <v>-500000</v>
      </c>
      <c r="E56" s="287">
        <v>0</v>
      </c>
    </row>
    <row r="57" spans="1:5">
      <c r="A57" s="283">
        <v>17</v>
      </c>
      <c r="B57" s="290" t="s">
        <v>785</v>
      </c>
      <c r="C57" s="299">
        <v>300000</v>
      </c>
      <c r="D57" s="287">
        <v>-200000</v>
      </c>
      <c r="E57" s="287">
        <v>100000</v>
      </c>
    </row>
    <row r="58" spans="1:5">
      <c r="A58" s="283">
        <v>18</v>
      </c>
      <c r="B58" s="290" t="s">
        <v>786</v>
      </c>
      <c r="C58" s="299">
        <v>100000</v>
      </c>
      <c r="D58" s="287">
        <v>0</v>
      </c>
      <c r="E58" s="287">
        <v>100000</v>
      </c>
    </row>
    <row r="59" spans="1:5" ht="30.75" customHeight="1">
      <c r="A59" s="283">
        <v>19</v>
      </c>
      <c r="B59" s="290" t="s">
        <v>787</v>
      </c>
      <c r="C59" s="299">
        <v>500000</v>
      </c>
      <c r="D59" s="287">
        <v>500000</v>
      </c>
      <c r="E59" s="287">
        <v>1000000</v>
      </c>
    </row>
    <row r="60" spans="1:5">
      <c r="A60" s="283">
        <v>20</v>
      </c>
      <c r="B60" s="290" t="s">
        <v>788</v>
      </c>
      <c r="C60" s="310"/>
      <c r="D60" s="306"/>
      <c r="E60" s="306"/>
    </row>
    <row r="61" spans="1:5">
      <c r="A61" s="283">
        <v>21</v>
      </c>
      <c r="B61" s="290" t="s">
        <v>789</v>
      </c>
      <c r="C61" s="285">
        <v>100000</v>
      </c>
      <c r="D61" s="287">
        <v>-100000</v>
      </c>
      <c r="E61" s="287">
        <v>0</v>
      </c>
    </row>
    <row r="62" spans="1:5">
      <c r="A62" s="283">
        <v>22</v>
      </c>
      <c r="B62" s="290" t="s">
        <v>790</v>
      </c>
      <c r="D62" s="287"/>
      <c r="E62" s="287"/>
    </row>
    <row r="63" spans="1:5" ht="24.75" customHeight="1">
      <c r="A63" s="283">
        <v>23</v>
      </c>
      <c r="B63" s="290" t="s">
        <v>791</v>
      </c>
      <c r="D63" s="287"/>
      <c r="E63" s="287"/>
    </row>
    <row r="64" spans="1:5">
      <c r="A64" s="283">
        <v>24</v>
      </c>
      <c r="B64" s="290" t="s">
        <v>792</v>
      </c>
      <c r="C64" s="285">
        <v>100000</v>
      </c>
      <c r="D64" s="287">
        <v>-100000</v>
      </c>
      <c r="E64" s="287">
        <v>0</v>
      </c>
    </row>
    <row r="65" spans="1:5">
      <c r="A65" s="283">
        <v>25</v>
      </c>
      <c r="B65" s="290" t="s">
        <v>793</v>
      </c>
      <c r="C65" s="285">
        <v>100000</v>
      </c>
      <c r="D65" s="287">
        <v>-100000</v>
      </c>
      <c r="E65" s="287">
        <v>0</v>
      </c>
    </row>
    <row r="66" spans="1:5">
      <c r="A66" s="283">
        <v>26</v>
      </c>
      <c r="B66" s="290" t="s">
        <v>794</v>
      </c>
      <c r="C66" s="285">
        <v>200000</v>
      </c>
      <c r="D66" s="287">
        <v>-200000</v>
      </c>
      <c r="E66" s="287">
        <v>0</v>
      </c>
    </row>
    <row r="67" spans="1:5">
      <c r="A67" s="283">
        <v>27</v>
      </c>
      <c r="B67" s="290" t="s">
        <v>795</v>
      </c>
      <c r="C67" s="285">
        <v>500000</v>
      </c>
      <c r="D67" s="287">
        <v>-300000</v>
      </c>
      <c r="E67" s="287">
        <v>200000</v>
      </c>
    </row>
    <row r="68" spans="1:5">
      <c r="A68" s="283">
        <v>28</v>
      </c>
      <c r="B68" s="290" t="s">
        <v>796</v>
      </c>
      <c r="C68" s="285">
        <v>100000</v>
      </c>
      <c r="D68" s="300">
        <v>-100000</v>
      </c>
      <c r="E68" s="287">
        <v>0</v>
      </c>
    </row>
    <row r="69" spans="1:5">
      <c r="A69" s="283">
        <v>29</v>
      </c>
      <c r="B69" s="290" t="s">
        <v>797</v>
      </c>
      <c r="C69" s="311">
        <v>0</v>
      </c>
      <c r="D69" s="311">
        <v>0</v>
      </c>
      <c r="E69" s="311">
        <v>0</v>
      </c>
    </row>
    <row r="70" spans="1:5">
      <c r="A70" s="283">
        <v>30</v>
      </c>
      <c r="B70" s="290" t="s">
        <v>798</v>
      </c>
      <c r="C70" s="311">
        <v>200000</v>
      </c>
      <c r="D70" s="306">
        <v>500000</v>
      </c>
      <c r="E70" s="306">
        <v>700000</v>
      </c>
    </row>
    <row r="71" spans="1:5">
      <c r="A71" s="283">
        <v>31</v>
      </c>
      <c r="B71" s="290" t="s">
        <v>799</v>
      </c>
      <c r="C71" s="311">
        <v>200000</v>
      </c>
      <c r="D71" s="306">
        <v>500000</v>
      </c>
      <c r="E71" s="306">
        <v>700000</v>
      </c>
    </row>
    <row r="72" spans="1:5">
      <c r="A72" s="283">
        <v>32</v>
      </c>
      <c r="B72" s="290" t="s">
        <v>800</v>
      </c>
      <c r="C72" s="311">
        <v>0</v>
      </c>
      <c r="D72" s="306">
        <v>100000</v>
      </c>
      <c r="E72" s="306">
        <v>100000</v>
      </c>
    </row>
    <row r="73" spans="1:5">
      <c r="A73" s="283">
        <v>33</v>
      </c>
      <c r="B73" s="308" t="s">
        <v>801</v>
      </c>
      <c r="C73" s="311">
        <v>0</v>
      </c>
      <c r="D73" s="311">
        <v>0</v>
      </c>
      <c r="E73" s="311">
        <v>0</v>
      </c>
    </row>
    <row r="74" spans="1:5">
      <c r="A74" s="283">
        <v>34</v>
      </c>
      <c r="B74" s="313" t="s">
        <v>802</v>
      </c>
      <c r="C74" s="311">
        <v>0</v>
      </c>
      <c r="D74" s="311">
        <v>0</v>
      </c>
      <c r="E74" s="311">
        <v>0</v>
      </c>
    </row>
    <row r="75" spans="1:5">
      <c r="A75" s="283">
        <v>35</v>
      </c>
      <c r="B75" s="313" t="s">
        <v>803</v>
      </c>
      <c r="C75" s="311">
        <v>0</v>
      </c>
      <c r="D75" s="311">
        <v>0</v>
      </c>
      <c r="E75" s="311">
        <v>0</v>
      </c>
    </row>
    <row r="76" spans="1:5">
      <c r="A76" s="283">
        <v>36</v>
      </c>
      <c r="B76" s="313" t="s">
        <v>804</v>
      </c>
      <c r="C76" s="310">
        <v>50000</v>
      </c>
      <c r="D76" s="306">
        <v>-50000</v>
      </c>
      <c r="E76" s="306">
        <v>0</v>
      </c>
    </row>
    <row r="77" spans="1:5">
      <c r="A77" s="283">
        <v>37</v>
      </c>
      <c r="B77" s="313" t="s">
        <v>805</v>
      </c>
      <c r="C77" s="310">
        <v>200000</v>
      </c>
      <c r="D77" s="306">
        <v>-200000</v>
      </c>
      <c r="E77" s="306">
        <v>0</v>
      </c>
    </row>
    <row r="78" spans="1:5">
      <c r="A78" s="283">
        <v>38</v>
      </c>
      <c r="B78" s="313" t="s">
        <v>806</v>
      </c>
      <c r="C78" s="310">
        <v>200000</v>
      </c>
      <c r="D78" s="306">
        <v>-100000</v>
      </c>
      <c r="E78" s="306">
        <v>100000</v>
      </c>
    </row>
    <row r="79" spans="1:5">
      <c r="A79" s="283">
        <v>39</v>
      </c>
      <c r="B79" s="313" t="s">
        <v>807</v>
      </c>
      <c r="C79" s="310">
        <v>300000</v>
      </c>
      <c r="D79" s="306">
        <v>-300000</v>
      </c>
      <c r="E79" s="306">
        <v>0</v>
      </c>
    </row>
    <row r="80" spans="1:5">
      <c r="A80" s="283">
        <v>40</v>
      </c>
      <c r="B80" s="314" t="s">
        <v>808</v>
      </c>
      <c r="C80" s="311">
        <v>0</v>
      </c>
      <c r="D80" s="315">
        <v>300000</v>
      </c>
      <c r="E80" s="315">
        <v>300000</v>
      </c>
    </row>
    <row r="81" spans="1:5">
      <c r="A81" s="283">
        <v>41</v>
      </c>
      <c r="B81" s="313" t="s">
        <v>809</v>
      </c>
      <c r="C81" s="311">
        <v>0</v>
      </c>
      <c r="D81" s="306">
        <v>240000</v>
      </c>
      <c r="E81" s="306">
        <v>240000</v>
      </c>
    </row>
    <row r="82" spans="1:5" ht="21.75" customHeight="1">
      <c r="B82" s="303" t="s">
        <v>810</v>
      </c>
      <c r="C82" s="304">
        <f>SUM(C41:C81)</f>
        <v>6950000</v>
      </c>
      <c r="D82" s="305">
        <f>SUM(D41:D81)</f>
        <v>1510000</v>
      </c>
      <c r="E82" s="305">
        <f>SUM(E41:E81)</f>
        <v>8460000</v>
      </c>
    </row>
    <row r="83" spans="1:5" ht="8.25" customHeight="1">
      <c r="B83" s="303"/>
      <c r="C83" s="310"/>
      <c r="D83" s="306"/>
      <c r="E83" s="287"/>
    </row>
    <row r="84" spans="1:5" ht="31.5">
      <c r="B84" s="284" t="s">
        <v>811</v>
      </c>
      <c r="C84" s="294" t="s">
        <v>738</v>
      </c>
      <c r="D84" s="295" t="s">
        <v>739</v>
      </c>
      <c r="E84" s="306" t="s">
        <v>740</v>
      </c>
    </row>
    <row r="85" spans="1:5" ht="8.25" customHeight="1">
      <c r="B85" s="290"/>
      <c r="D85" s="295"/>
      <c r="E85" s="287"/>
    </row>
    <row r="86" spans="1:5">
      <c r="A86" s="283">
        <v>1</v>
      </c>
      <c r="B86" s="290" t="s">
        <v>812</v>
      </c>
      <c r="C86" s="285">
        <v>100000</v>
      </c>
      <c r="D86" s="287">
        <v>0</v>
      </c>
      <c r="E86" s="287">
        <f>SUM(C86:D86)</f>
        <v>100000</v>
      </c>
    </row>
    <row r="87" spans="1:5">
      <c r="A87" s="283">
        <v>2</v>
      </c>
      <c r="B87" s="290" t="s">
        <v>813</v>
      </c>
      <c r="C87" s="285">
        <v>3000000</v>
      </c>
      <c r="D87" s="287">
        <v>-3000000</v>
      </c>
      <c r="E87" s="287">
        <f>SUM(C87:D87)</f>
        <v>0</v>
      </c>
    </row>
    <row r="88" spans="1:5">
      <c r="A88" s="283">
        <v>3</v>
      </c>
      <c r="B88" s="290" t="s">
        <v>814</v>
      </c>
      <c r="C88" s="285">
        <v>150000</v>
      </c>
      <c r="D88" s="287">
        <v>-50000</v>
      </c>
      <c r="E88" s="287">
        <f>SUM(C88:D88)</f>
        <v>100000</v>
      </c>
    </row>
    <row r="89" spans="1:5">
      <c r="B89" s="316"/>
      <c r="C89" s="297" t="s">
        <v>815</v>
      </c>
      <c r="D89" s="287"/>
      <c r="E89" s="287"/>
    </row>
    <row r="90" spans="1:5">
      <c r="B90" s="303" t="s">
        <v>810</v>
      </c>
      <c r="C90" s="317">
        <f>SUM(C86:C89)</f>
        <v>3250000</v>
      </c>
      <c r="D90" s="305">
        <f>SUM(D86:D89)</f>
        <v>-3050000</v>
      </c>
      <c r="E90" s="305">
        <f>SUM(E86:E89)</f>
        <v>200000</v>
      </c>
    </row>
    <row r="91" spans="1:5">
      <c r="B91" s="290"/>
      <c r="D91" s="306"/>
      <c r="E91" s="287"/>
    </row>
    <row r="92" spans="1:5" ht="11.25" customHeight="1">
      <c r="B92" s="290"/>
      <c r="D92" s="287"/>
      <c r="E92" s="287"/>
    </row>
    <row r="93" spans="1:5" ht="31.5">
      <c r="B93" s="284" t="s">
        <v>816</v>
      </c>
      <c r="C93" s="294" t="s">
        <v>738</v>
      </c>
      <c r="D93" s="295" t="s">
        <v>739</v>
      </c>
      <c r="E93" s="306" t="s">
        <v>740</v>
      </c>
    </row>
    <row r="94" spans="1:5">
      <c r="C94" s="297"/>
      <c r="D94" s="295"/>
      <c r="E94" s="287"/>
    </row>
    <row r="95" spans="1:5">
      <c r="A95" s="283">
        <v>1</v>
      </c>
      <c r="B95" s="290" t="s">
        <v>817</v>
      </c>
      <c r="C95" s="299">
        <v>600000</v>
      </c>
      <c r="D95" s="287">
        <v>500000</v>
      </c>
      <c r="E95" s="287">
        <f>SUM(C95:D95)</f>
        <v>1100000</v>
      </c>
    </row>
    <row r="96" spans="1:5">
      <c r="A96" s="283">
        <v>2</v>
      </c>
      <c r="B96" s="290" t="s">
        <v>818</v>
      </c>
      <c r="C96" s="297">
        <v>2254500</v>
      </c>
      <c r="D96" s="287">
        <v>0</v>
      </c>
      <c r="E96" s="287">
        <f>SUM(C96:D96)</f>
        <v>2254500</v>
      </c>
    </row>
    <row r="97" spans="1:5" ht="6.75" customHeight="1">
      <c r="B97" s="290"/>
      <c r="D97" s="287"/>
      <c r="E97" s="287"/>
    </row>
    <row r="98" spans="1:5">
      <c r="B98" s="303" t="s">
        <v>541</v>
      </c>
      <c r="C98" s="304">
        <f>SUM(C95:C97)</f>
        <v>2854500</v>
      </c>
      <c r="D98" s="305">
        <v>500000</v>
      </c>
      <c r="E98" s="305">
        <f>SUM(E95:E97)</f>
        <v>3354500</v>
      </c>
    </row>
    <row r="99" spans="1:5" ht="9.75" customHeight="1">
      <c r="D99" s="287"/>
      <c r="E99" s="287"/>
    </row>
    <row r="100" spans="1:5" ht="31.5">
      <c r="B100" s="284" t="s">
        <v>819</v>
      </c>
      <c r="C100" s="294" t="s">
        <v>738</v>
      </c>
      <c r="D100" s="295" t="s">
        <v>739</v>
      </c>
      <c r="E100" s="306" t="s">
        <v>740</v>
      </c>
    </row>
    <row r="101" spans="1:5">
      <c r="B101" s="290" t="s">
        <v>612</v>
      </c>
      <c r="C101" s="297"/>
      <c r="D101" s="295"/>
      <c r="E101" s="309" t="s">
        <v>820</v>
      </c>
    </row>
    <row r="102" spans="1:5">
      <c r="A102" s="283">
        <v>1</v>
      </c>
      <c r="B102" s="290" t="s">
        <v>821</v>
      </c>
      <c r="C102" s="318">
        <v>0</v>
      </c>
      <c r="D102" s="287">
        <v>150000</v>
      </c>
      <c r="E102" s="287">
        <v>150000</v>
      </c>
    </row>
    <row r="103" spans="1:5">
      <c r="A103" s="283">
        <v>2</v>
      </c>
      <c r="B103" s="290" t="s">
        <v>822</v>
      </c>
      <c r="C103" s="285">
        <v>0</v>
      </c>
      <c r="D103" s="300">
        <v>0</v>
      </c>
      <c r="E103" s="287">
        <v>0</v>
      </c>
    </row>
    <row r="104" spans="1:5">
      <c r="B104" s="290"/>
      <c r="D104" s="287"/>
      <c r="E104" s="287"/>
    </row>
    <row r="105" spans="1:5">
      <c r="B105" s="303" t="s">
        <v>541</v>
      </c>
      <c r="C105" s="304">
        <f>SUM(C102:C104)</f>
        <v>0</v>
      </c>
      <c r="D105" s="305">
        <v>150000</v>
      </c>
      <c r="E105" s="305">
        <v>150000</v>
      </c>
    </row>
    <row r="106" spans="1:5">
      <c r="B106" s="290" t="s">
        <v>823</v>
      </c>
      <c r="C106" s="297" t="s">
        <v>824</v>
      </c>
      <c r="D106" s="306"/>
      <c r="E106" s="287"/>
    </row>
    <row r="107" spans="1:5" ht="31.5">
      <c r="B107" s="284" t="s">
        <v>825</v>
      </c>
      <c r="C107" s="294" t="s">
        <v>738</v>
      </c>
      <c r="D107" s="295" t="s">
        <v>739</v>
      </c>
      <c r="E107" s="306" t="s">
        <v>740</v>
      </c>
    </row>
    <row r="108" spans="1:5">
      <c r="B108" s="290" t="s">
        <v>612</v>
      </c>
      <c r="D108" s="295"/>
      <c r="E108" s="287"/>
    </row>
    <row r="109" spans="1:5" ht="31.5">
      <c r="A109" s="283">
        <v>1</v>
      </c>
      <c r="B109" s="290" t="s">
        <v>826</v>
      </c>
      <c r="C109" s="319">
        <v>0</v>
      </c>
      <c r="D109" s="287">
        <v>50000</v>
      </c>
      <c r="E109" s="287">
        <f>SUM(D109:D109)</f>
        <v>50000</v>
      </c>
    </row>
    <row r="110" spans="1:5">
      <c r="A110" s="283">
        <v>2</v>
      </c>
      <c r="B110" s="290" t="s">
        <v>827</v>
      </c>
      <c r="C110" s="302">
        <v>300000</v>
      </c>
      <c r="D110" s="300">
        <v>650000</v>
      </c>
      <c r="E110" s="287">
        <f>SUM(C110:D110)</f>
        <v>950000</v>
      </c>
    </row>
    <row r="111" spans="1:5">
      <c r="B111" s="290"/>
      <c r="D111" s="287"/>
      <c r="E111" s="287"/>
    </row>
    <row r="112" spans="1:5">
      <c r="B112" s="303" t="s">
        <v>541</v>
      </c>
      <c r="C112" s="304">
        <f>SUM(C109:C111)</f>
        <v>300000</v>
      </c>
      <c r="D112" s="305">
        <v>700000</v>
      </c>
      <c r="E112" s="305">
        <f>SUM(E109:E111)</f>
        <v>1000000</v>
      </c>
    </row>
    <row r="113" spans="1:5">
      <c r="B113" s="291" t="s">
        <v>828</v>
      </c>
      <c r="D113" s="287"/>
      <c r="E113" s="287"/>
    </row>
    <row r="114" spans="1:5" ht="6" customHeight="1">
      <c r="B114" s="290"/>
      <c r="D114" s="287"/>
      <c r="E114" s="287"/>
    </row>
    <row r="115" spans="1:5" ht="31.5">
      <c r="B115" s="284" t="s">
        <v>829</v>
      </c>
      <c r="C115" s="294" t="s">
        <v>738</v>
      </c>
      <c r="D115" s="295" t="s">
        <v>739</v>
      </c>
      <c r="E115" s="306" t="s">
        <v>740</v>
      </c>
    </row>
    <row r="116" spans="1:5">
      <c r="B116" s="320"/>
      <c r="C116" s="310"/>
      <c r="D116" s="310"/>
      <c r="E116" s="306"/>
    </row>
    <row r="117" spans="1:5">
      <c r="A117" s="283" t="s">
        <v>830</v>
      </c>
      <c r="B117" s="290" t="s">
        <v>831</v>
      </c>
      <c r="C117" s="310">
        <v>2900000</v>
      </c>
      <c r="D117" s="310">
        <v>150000</v>
      </c>
      <c r="E117" s="306">
        <f>SUM(C117:D117)</f>
        <v>3050000</v>
      </c>
    </row>
    <row r="118" spans="1:5">
      <c r="A118" s="283" t="s">
        <v>832</v>
      </c>
      <c r="B118" s="290" t="s">
        <v>833</v>
      </c>
      <c r="C118" s="312">
        <v>6950000</v>
      </c>
      <c r="D118" s="306">
        <v>1510000</v>
      </c>
      <c r="E118" s="310" t="s">
        <v>834</v>
      </c>
    </row>
    <row r="119" spans="1:5" ht="31.5">
      <c r="A119" s="283" t="s">
        <v>835</v>
      </c>
      <c r="B119" s="290" t="s">
        <v>836</v>
      </c>
      <c r="C119" s="311">
        <v>2000000</v>
      </c>
      <c r="D119" s="315">
        <v>450000</v>
      </c>
      <c r="E119" s="315">
        <f>SUM(C119:D119)</f>
        <v>2450000</v>
      </c>
    </row>
    <row r="120" spans="1:5">
      <c r="A120" s="283" t="s">
        <v>837</v>
      </c>
      <c r="B120" s="290" t="s">
        <v>838</v>
      </c>
      <c r="C120" s="321">
        <v>3250000</v>
      </c>
      <c r="D120" s="307">
        <v>-3050000</v>
      </c>
      <c r="E120" s="315">
        <v>200000</v>
      </c>
    </row>
    <row r="121" spans="1:5">
      <c r="A121" s="283" t="s">
        <v>839</v>
      </c>
      <c r="B121" s="290" t="s">
        <v>840</v>
      </c>
      <c r="C121" s="312">
        <v>2854500</v>
      </c>
      <c r="D121" s="306">
        <v>500000</v>
      </c>
      <c r="E121" s="306">
        <f>SUM(C121:D121)</f>
        <v>3354500</v>
      </c>
    </row>
    <row r="122" spans="1:5">
      <c r="A122" s="283" t="s">
        <v>841</v>
      </c>
      <c r="B122" s="290" t="s">
        <v>842</v>
      </c>
      <c r="C122" s="312">
        <v>0</v>
      </c>
      <c r="D122" s="306">
        <v>150000</v>
      </c>
      <c r="E122" s="306">
        <v>150000</v>
      </c>
    </row>
    <row r="123" spans="1:5">
      <c r="A123" s="283" t="s">
        <v>843</v>
      </c>
      <c r="B123" s="290" t="s">
        <v>844</v>
      </c>
      <c r="C123" s="310">
        <v>300000</v>
      </c>
      <c r="D123" s="306">
        <v>700000</v>
      </c>
      <c r="E123" s="306">
        <f>SUM(C123:D123)</f>
        <v>1000000</v>
      </c>
    </row>
    <row r="124" spans="1:5">
      <c r="B124" s="322" t="s">
        <v>845</v>
      </c>
      <c r="C124" s="317">
        <f>SUM(C117:C123)</f>
        <v>18254500</v>
      </c>
      <c r="D124" s="305">
        <f>SUM(D117:D123)</f>
        <v>410000</v>
      </c>
      <c r="E124" s="305">
        <f>SUM(C124:D124)</f>
        <v>18664500</v>
      </c>
    </row>
    <row r="125" spans="1:5">
      <c r="B125" s="303"/>
      <c r="C125" s="312"/>
      <c r="D125" s="306"/>
      <c r="E125" s="287"/>
    </row>
    <row r="126" spans="1:5" ht="18" customHeight="1">
      <c r="B126" s="290"/>
      <c r="D126" s="323" t="s">
        <v>846</v>
      </c>
      <c r="E126" s="323"/>
    </row>
    <row r="127" spans="1:5" ht="31.5">
      <c r="B127" s="284" t="s">
        <v>847</v>
      </c>
      <c r="C127" s="294" t="s">
        <v>738</v>
      </c>
      <c r="D127" s="295" t="s">
        <v>739</v>
      </c>
      <c r="E127" s="306" t="s">
        <v>740</v>
      </c>
    </row>
    <row r="128" spans="1:5">
      <c r="B128" s="290"/>
      <c r="D128" s="295"/>
      <c r="E128" s="287"/>
    </row>
    <row r="129" spans="1:5">
      <c r="A129" s="283">
        <v>1</v>
      </c>
      <c r="B129" s="290" t="s">
        <v>848</v>
      </c>
      <c r="D129" s="287"/>
      <c r="E129" s="287"/>
    </row>
    <row r="130" spans="1:5">
      <c r="A130" s="283">
        <v>2</v>
      </c>
      <c r="B130" s="290" t="s">
        <v>849</v>
      </c>
      <c r="C130" s="285">
        <v>230000</v>
      </c>
      <c r="D130" s="287">
        <v>-173930.36</v>
      </c>
      <c r="E130" s="287">
        <v>56069.64</v>
      </c>
    </row>
    <row r="131" spans="1:5">
      <c r="A131" s="283">
        <v>3</v>
      </c>
      <c r="B131" s="290" t="s">
        <v>455</v>
      </c>
      <c r="C131" s="285">
        <v>510000</v>
      </c>
      <c r="D131" s="287">
        <v>1075500</v>
      </c>
      <c r="E131" s="287">
        <v>1585500</v>
      </c>
    </row>
    <row r="132" spans="1:5">
      <c r="A132" s="283">
        <v>4</v>
      </c>
      <c r="B132" s="290" t="s">
        <v>850</v>
      </c>
      <c r="C132" s="285">
        <v>305000</v>
      </c>
      <c r="D132" s="287">
        <v>76406.009999999995</v>
      </c>
      <c r="E132" s="287">
        <v>381406.01</v>
      </c>
    </row>
    <row r="133" spans="1:5">
      <c r="A133" s="283">
        <v>6</v>
      </c>
      <c r="B133" s="290" t="s">
        <v>851</v>
      </c>
      <c r="C133" s="285">
        <v>1001800</v>
      </c>
      <c r="D133" s="287">
        <v>6550</v>
      </c>
      <c r="E133" s="287">
        <v>1008350</v>
      </c>
    </row>
    <row r="134" spans="1:5">
      <c r="A134" s="283">
        <v>7</v>
      </c>
      <c r="B134" s="290" t="s">
        <v>852</v>
      </c>
      <c r="C134" s="285">
        <v>16057700</v>
      </c>
      <c r="D134" s="287">
        <v>-624525.65</v>
      </c>
      <c r="E134" s="287">
        <v>15433174.35</v>
      </c>
    </row>
    <row r="135" spans="1:5">
      <c r="A135" s="283">
        <v>8</v>
      </c>
      <c r="B135" s="290" t="s">
        <v>853</v>
      </c>
      <c r="C135" s="285">
        <v>150000</v>
      </c>
      <c r="D135" s="287">
        <v>50000</v>
      </c>
      <c r="E135" s="287">
        <v>200000</v>
      </c>
    </row>
    <row r="136" spans="1:5">
      <c r="D136" s="287"/>
      <c r="E136" s="287"/>
    </row>
    <row r="137" spans="1:5">
      <c r="B137" s="303" t="s">
        <v>854</v>
      </c>
      <c r="C137" s="310">
        <f>SUM(C129:C136)</f>
        <v>18254500</v>
      </c>
      <c r="D137" s="307">
        <f>SUM(D130:D136)</f>
        <v>410000</v>
      </c>
      <c r="E137" s="306">
        <f>SUM(E130:E136)</f>
        <v>18664500</v>
      </c>
    </row>
    <row r="138" spans="1:5">
      <c r="B138" s="290"/>
      <c r="D138" s="310"/>
      <c r="E138" s="287"/>
    </row>
    <row r="139" spans="1:5">
      <c r="B139" s="290" t="s">
        <v>855</v>
      </c>
      <c r="D139" s="287"/>
      <c r="E139" s="287"/>
    </row>
    <row r="140" spans="1:5" ht="19.5" customHeight="1">
      <c r="B140" s="324" t="s">
        <v>856</v>
      </c>
      <c r="C140" s="324"/>
      <c r="D140" s="287"/>
      <c r="E140" s="287"/>
    </row>
    <row r="141" spans="1:5">
      <c r="B141" s="290" t="s">
        <v>607</v>
      </c>
      <c r="D141" s="287"/>
      <c r="E141" s="287"/>
    </row>
    <row r="142" spans="1:5">
      <c r="B142" s="290" t="s">
        <v>857</v>
      </c>
      <c r="D142" s="287"/>
      <c r="E142" s="287"/>
    </row>
    <row r="143" spans="1:5">
      <c r="B143" s="290"/>
      <c r="D143" s="287"/>
      <c r="E143" s="287"/>
    </row>
    <row r="144" spans="1:5">
      <c r="B144" s="290"/>
      <c r="D144" s="287"/>
      <c r="E144" s="287"/>
    </row>
    <row r="145" spans="1:5">
      <c r="B145" s="290"/>
      <c r="D145" s="287"/>
      <c r="E145" s="287"/>
    </row>
    <row r="146" spans="1:5">
      <c r="B146" s="290" t="s">
        <v>535</v>
      </c>
      <c r="D146" s="287"/>
      <c r="E146" s="287"/>
    </row>
    <row r="147" spans="1:5">
      <c r="B147" s="290" t="s">
        <v>734</v>
      </c>
      <c r="D147" s="287"/>
      <c r="E147" s="287"/>
    </row>
    <row r="148" spans="1:5">
      <c r="B148" s="290"/>
      <c r="D148" s="287"/>
      <c r="E148" s="287"/>
    </row>
    <row r="149" spans="1:5">
      <c r="B149" s="325" t="s">
        <v>858</v>
      </c>
      <c r="D149" s="287"/>
      <c r="E149" s="287"/>
    </row>
    <row r="150" spans="1:5">
      <c r="B150" s="290" t="s">
        <v>985</v>
      </c>
      <c r="D150" s="287"/>
      <c r="E150" s="287"/>
    </row>
    <row r="151" spans="1:5" ht="9.75" customHeight="1">
      <c r="B151" s="290"/>
      <c r="D151" s="287"/>
      <c r="E151" s="287"/>
    </row>
    <row r="152" spans="1:5">
      <c r="B152" s="291" t="s">
        <v>859</v>
      </c>
      <c r="D152" s="287"/>
      <c r="E152" s="287"/>
    </row>
    <row r="153" spans="1:5" ht="10.5" customHeight="1">
      <c r="B153" s="290"/>
      <c r="D153" s="287"/>
      <c r="E153" s="287"/>
    </row>
    <row r="154" spans="1:5" ht="31.5">
      <c r="B154" s="284" t="s">
        <v>860</v>
      </c>
      <c r="C154" s="294" t="s">
        <v>861</v>
      </c>
      <c r="D154" s="295" t="s">
        <v>739</v>
      </c>
      <c r="E154" s="306" t="s">
        <v>740</v>
      </c>
    </row>
    <row r="155" spans="1:5" ht="8.25" customHeight="1">
      <c r="B155" s="290"/>
      <c r="D155" s="295"/>
      <c r="E155" s="287"/>
    </row>
    <row r="156" spans="1:5">
      <c r="A156" s="283">
        <v>1</v>
      </c>
      <c r="B156" s="290" t="s">
        <v>862</v>
      </c>
      <c r="C156" s="297">
        <v>50000</v>
      </c>
      <c r="D156" s="287">
        <v>0</v>
      </c>
      <c r="E156" s="287">
        <v>50000</v>
      </c>
    </row>
    <row r="157" spans="1:5">
      <c r="B157" s="290"/>
      <c r="D157" s="287"/>
      <c r="E157" s="287"/>
    </row>
    <row r="158" spans="1:5">
      <c r="B158" s="326" t="s">
        <v>541</v>
      </c>
      <c r="C158" s="317">
        <v>50000</v>
      </c>
      <c r="D158" s="305">
        <v>0</v>
      </c>
      <c r="E158" s="305">
        <v>50000</v>
      </c>
    </row>
    <row r="159" spans="1:5">
      <c r="D159" s="287"/>
      <c r="E159" s="287"/>
    </row>
    <row r="160" spans="1:5" ht="31.5">
      <c r="B160" s="284" t="s">
        <v>863</v>
      </c>
      <c r="C160" s="294" t="s">
        <v>738</v>
      </c>
      <c r="D160" s="295" t="s">
        <v>739</v>
      </c>
      <c r="E160" s="306" t="s">
        <v>740</v>
      </c>
    </row>
    <row r="161" spans="1:5" ht="10.5" customHeight="1">
      <c r="C161" s="297" t="s">
        <v>820</v>
      </c>
      <c r="D161" s="295"/>
      <c r="E161" s="287"/>
    </row>
    <row r="162" spans="1:5">
      <c r="A162" s="283">
        <v>1</v>
      </c>
      <c r="B162" s="290" t="s">
        <v>864</v>
      </c>
      <c r="C162" s="285">
        <v>3600000</v>
      </c>
      <c r="D162" s="287"/>
      <c r="E162" s="287">
        <v>3600000</v>
      </c>
    </row>
    <row r="163" spans="1:5">
      <c r="A163" s="283">
        <v>2</v>
      </c>
      <c r="B163" s="290" t="s">
        <v>865</v>
      </c>
      <c r="C163" s="297">
        <v>150000</v>
      </c>
      <c r="D163" s="287"/>
      <c r="E163" s="287">
        <v>150000</v>
      </c>
    </row>
    <row r="164" spans="1:5">
      <c r="A164" s="283">
        <v>3</v>
      </c>
      <c r="B164" s="290" t="s">
        <v>866</v>
      </c>
      <c r="C164" s="285">
        <v>50000</v>
      </c>
      <c r="D164" s="287">
        <v>28000</v>
      </c>
      <c r="E164" s="287">
        <v>78000</v>
      </c>
    </row>
    <row r="165" spans="1:5">
      <c r="A165" s="283">
        <v>4</v>
      </c>
      <c r="B165" s="290" t="s">
        <v>867</v>
      </c>
      <c r="C165" s="285">
        <v>0</v>
      </c>
      <c r="D165" s="287">
        <v>423000</v>
      </c>
      <c r="E165" s="287">
        <v>423000</v>
      </c>
    </row>
    <row r="166" spans="1:5">
      <c r="A166" s="283">
        <v>5</v>
      </c>
      <c r="B166" s="290" t="s">
        <v>868</v>
      </c>
      <c r="C166" s="285">
        <v>0</v>
      </c>
      <c r="D166" s="287">
        <v>79000</v>
      </c>
      <c r="E166" s="287">
        <v>79000</v>
      </c>
    </row>
    <row r="167" spans="1:5">
      <c r="B167" s="326" t="s">
        <v>541</v>
      </c>
      <c r="C167" s="304">
        <f>SUM(C162:C166)</f>
        <v>3800000</v>
      </c>
      <c r="D167" s="305">
        <f>SUM(D164:D166)</f>
        <v>530000</v>
      </c>
      <c r="E167" s="305">
        <f>SUM(C167:D167)</f>
        <v>4330000</v>
      </c>
    </row>
    <row r="168" spans="1:5" ht="9.75" customHeight="1">
      <c r="B168" s="290"/>
      <c r="D168" s="287"/>
      <c r="E168" s="287"/>
    </row>
    <row r="169" spans="1:5" ht="31.5">
      <c r="B169" s="284" t="s">
        <v>869</v>
      </c>
      <c r="C169" s="294" t="s">
        <v>738</v>
      </c>
      <c r="D169" s="295" t="s">
        <v>739</v>
      </c>
      <c r="E169" s="306" t="s">
        <v>740</v>
      </c>
    </row>
    <row r="170" spans="1:5" ht="11.25" customHeight="1">
      <c r="B170" s="290" t="s">
        <v>870</v>
      </c>
      <c r="D170" s="295"/>
      <c r="E170" s="287"/>
    </row>
    <row r="171" spans="1:5">
      <c r="A171" s="283">
        <v>1</v>
      </c>
      <c r="B171" s="290" t="s">
        <v>871</v>
      </c>
      <c r="C171" s="297">
        <v>40000</v>
      </c>
      <c r="D171" s="287">
        <v>50000</v>
      </c>
      <c r="E171" s="297">
        <f>SUM(C171:D171)</f>
        <v>90000</v>
      </c>
    </row>
    <row r="172" spans="1:5">
      <c r="A172" s="283">
        <v>2</v>
      </c>
      <c r="B172" s="290" t="s">
        <v>872</v>
      </c>
      <c r="C172" s="285">
        <v>680000</v>
      </c>
      <c r="D172" s="287"/>
      <c r="E172" s="285">
        <f>SUM(C172:D172)</f>
        <v>680000</v>
      </c>
    </row>
    <row r="173" spans="1:5">
      <c r="A173" s="283">
        <v>3</v>
      </c>
      <c r="B173" s="290" t="s">
        <v>873</v>
      </c>
      <c r="C173" s="285">
        <v>30000</v>
      </c>
      <c r="D173" s="287"/>
      <c r="E173" s="285">
        <v>30000</v>
      </c>
    </row>
    <row r="174" spans="1:5">
      <c r="A174" s="283">
        <v>4</v>
      </c>
      <c r="B174" s="290" t="s">
        <v>874</v>
      </c>
      <c r="C174" s="285">
        <v>40000</v>
      </c>
      <c r="D174" s="287"/>
      <c r="E174" s="285">
        <v>40000</v>
      </c>
    </row>
    <row r="175" spans="1:5">
      <c r="A175" s="283">
        <v>5</v>
      </c>
      <c r="B175" s="290" t="s">
        <v>875</v>
      </c>
      <c r="C175" s="285">
        <v>0</v>
      </c>
      <c r="D175" s="287">
        <v>200000</v>
      </c>
      <c r="E175" s="287">
        <v>200000</v>
      </c>
    </row>
    <row r="176" spans="1:5" ht="7.5" customHeight="1">
      <c r="B176" s="290" t="s">
        <v>876</v>
      </c>
      <c r="D176" s="287"/>
      <c r="E176" s="287"/>
    </row>
    <row r="177" spans="1:5">
      <c r="B177" s="326" t="s">
        <v>541</v>
      </c>
      <c r="C177" s="304">
        <f>SUM(C171:C176)</f>
        <v>790000</v>
      </c>
      <c r="D177" s="305">
        <v>250000</v>
      </c>
      <c r="E177" s="305">
        <f>SUM(E171:E176)</f>
        <v>1040000</v>
      </c>
    </row>
    <row r="178" spans="1:5">
      <c r="B178" s="290"/>
      <c r="D178" s="287"/>
      <c r="E178" s="287"/>
    </row>
    <row r="179" spans="1:5">
      <c r="B179" s="284" t="s">
        <v>877</v>
      </c>
      <c r="C179" s="294"/>
      <c r="D179" s="287"/>
      <c r="E179" s="309" t="s">
        <v>878</v>
      </c>
    </row>
    <row r="180" spans="1:5">
      <c r="B180" s="290" t="s">
        <v>879</v>
      </c>
      <c r="D180" s="295"/>
      <c r="E180" s="287"/>
    </row>
    <row r="181" spans="1:5">
      <c r="A181" s="283">
        <v>1</v>
      </c>
      <c r="B181" s="290" t="s">
        <v>880</v>
      </c>
      <c r="C181" s="297">
        <v>100000</v>
      </c>
      <c r="D181" s="287">
        <v>0</v>
      </c>
      <c r="E181" s="287">
        <v>100000</v>
      </c>
    </row>
    <row r="182" spans="1:5">
      <c r="B182" s="290"/>
      <c r="D182" s="287"/>
      <c r="E182" s="287"/>
    </row>
    <row r="183" spans="1:5">
      <c r="B183" s="303" t="s">
        <v>854</v>
      </c>
      <c r="C183" s="317">
        <f>SUM(C181:C182)</f>
        <v>100000</v>
      </c>
      <c r="D183" s="305">
        <v>0</v>
      </c>
      <c r="E183" s="305">
        <v>100000</v>
      </c>
    </row>
    <row r="184" spans="1:5">
      <c r="B184" s="290"/>
      <c r="D184" s="312"/>
      <c r="E184" s="287"/>
    </row>
    <row r="185" spans="1:5" ht="31.5">
      <c r="B185" s="284" t="s">
        <v>881</v>
      </c>
      <c r="C185" s="294" t="s">
        <v>738</v>
      </c>
      <c r="D185" s="295" t="s">
        <v>739</v>
      </c>
      <c r="E185" s="306" t="s">
        <v>740</v>
      </c>
    </row>
    <row r="186" spans="1:5">
      <c r="B186" s="290" t="s">
        <v>882</v>
      </c>
      <c r="D186" s="295"/>
      <c r="E186" s="287"/>
    </row>
    <row r="187" spans="1:5">
      <c r="A187" s="283">
        <v>1</v>
      </c>
      <c r="B187" s="290" t="s">
        <v>883</v>
      </c>
      <c r="C187" s="310"/>
      <c r="D187" s="287"/>
      <c r="E187" s="287"/>
    </row>
    <row r="188" spans="1:5">
      <c r="B188" s="290" t="s">
        <v>884</v>
      </c>
      <c r="C188" s="285">
        <v>1190000</v>
      </c>
      <c r="D188" s="287"/>
      <c r="E188" s="285">
        <v>1190000</v>
      </c>
    </row>
    <row r="189" spans="1:5">
      <c r="B189" s="290" t="s">
        <v>885</v>
      </c>
      <c r="C189" s="285">
        <v>1290000</v>
      </c>
      <c r="D189" s="287"/>
      <c r="E189" s="285">
        <v>1290000</v>
      </c>
    </row>
    <row r="190" spans="1:5">
      <c r="B190" s="290" t="s">
        <v>886</v>
      </c>
      <c r="C190" s="285">
        <v>0</v>
      </c>
      <c r="D190" s="287"/>
      <c r="E190" s="285">
        <v>0</v>
      </c>
    </row>
    <row r="191" spans="1:5">
      <c r="A191" s="283">
        <v>2</v>
      </c>
      <c r="B191" s="290" t="s">
        <v>887</v>
      </c>
      <c r="C191" s="285">
        <v>20000</v>
      </c>
      <c r="D191" s="287">
        <v>20000</v>
      </c>
      <c r="E191" s="285">
        <v>40000</v>
      </c>
    </row>
    <row r="192" spans="1:5">
      <c r="B192" s="290"/>
      <c r="D192" s="287"/>
      <c r="E192" s="287"/>
    </row>
    <row r="193" spans="1:5">
      <c r="B193" s="326" t="s">
        <v>541</v>
      </c>
      <c r="C193" s="327">
        <f>SUM(C188:C192)</f>
        <v>2500000</v>
      </c>
      <c r="D193" s="305">
        <v>0</v>
      </c>
      <c r="E193" s="305">
        <f>SUM(E188:E192)</f>
        <v>2520000</v>
      </c>
    </row>
    <row r="194" spans="1:5" ht="21" customHeight="1">
      <c r="B194" s="290"/>
      <c r="D194" s="307"/>
      <c r="E194" s="287"/>
    </row>
    <row r="195" spans="1:5" ht="31.5">
      <c r="B195" s="284" t="s">
        <v>888</v>
      </c>
      <c r="C195" s="294" t="s">
        <v>738</v>
      </c>
      <c r="D195" s="295" t="s">
        <v>739</v>
      </c>
      <c r="E195" s="306" t="s">
        <v>740</v>
      </c>
    </row>
    <row r="196" spans="1:5">
      <c r="B196" s="290" t="s">
        <v>889</v>
      </c>
      <c r="D196" s="295"/>
      <c r="E196" s="287"/>
    </row>
    <row r="197" spans="1:5">
      <c r="A197" s="283">
        <v>1</v>
      </c>
      <c r="B197" s="290" t="s">
        <v>890</v>
      </c>
      <c r="C197" s="297">
        <v>10000</v>
      </c>
      <c r="D197" s="287"/>
      <c r="E197" s="287">
        <v>10000</v>
      </c>
    </row>
    <row r="198" spans="1:5">
      <c r="A198" s="283">
        <v>2</v>
      </c>
      <c r="B198" s="290" t="s">
        <v>891</v>
      </c>
      <c r="C198" s="285">
        <v>40000</v>
      </c>
      <c r="D198" s="287"/>
      <c r="E198" s="287">
        <v>40000</v>
      </c>
    </row>
    <row r="199" spans="1:5">
      <c r="A199" s="283">
        <v>3</v>
      </c>
      <c r="B199" s="328" t="s">
        <v>892</v>
      </c>
      <c r="C199" s="302">
        <v>100000</v>
      </c>
      <c r="D199" s="329">
        <v>60000</v>
      </c>
      <c r="E199" s="329">
        <v>160000</v>
      </c>
    </row>
    <row r="200" spans="1:5">
      <c r="B200" s="290"/>
      <c r="D200" s="287"/>
      <c r="E200" s="287"/>
    </row>
    <row r="201" spans="1:5">
      <c r="B201" s="326" t="s">
        <v>541</v>
      </c>
      <c r="C201" s="304">
        <f>SUM(C197:C200)</f>
        <v>150000</v>
      </c>
      <c r="D201" s="305">
        <v>60000</v>
      </c>
      <c r="E201" s="305">
        <v>210000</v>
      </c>
    </row>
    <row r="202" spans="1:5" ht="13.5" customHeight="1">
      <c r="B202" s="290"/>
      <c r="D202" s="306"/>
      <c r="E202" s="287"/>
    </row>
    <row r="203" spans="1:5" ht="30" customHeight="1">
      <c r="B203" s="355"/>
      <c r="C203" s="355"/>
      <c r="D203" s="287"/>
      <c r="E203" s="287"/>
    </row>
    <row r="204" spans="1:5" ht="31.5">
      <c r="B204" s="284" t="s">
        <v>859</v>
      </c>
      <c r="C204" s="294" t="s">
        <v>738</v>
      </c>
      <c r="D204" s="295" t="s">
        <v>739</v>
      </c>
      <c r="E204" s="306" t="s">
        <v>740</v>
      </c>
    </row>
    <row r="205" spans="1:5">
      <c r="B205" s="290"/>
      <c r="D205" s="295"/>
      <c r="E205" s="287"/>
    </row>
    <row r="206" spans="1:5">
      <c r="B206" s="330" t="s">
        <v>893</v>
      </c>
      <c r="C206" s="297"/>
      <c r="D206" s="287"/>
      <c r="E206" s="287"/>
    </row>
    <row r="207" spans="1:5">
      <c r="B207" s="290"/>
      <c r="D207" s="287"/>
      <c r="E207" s="287"/>
    </row>
    <row r="208" spans="1:5">
      <c r="A208" s="283" t="s">
        <v>830</v>
      </c>
      <c r="B208" s="290" t="s">
        <v>894</v>
      </c>
      <c r="C208" s="297">
        <v>50000</v>
      </c>
      <c r="D208" s="287">
        <v>0</v>
      </c>
      <c r="E208" s="297">
        <v>50000</v>
      </c>
    </row>
    <row r="209" spans="1:5">
      <c r="A209" s="283" t="s">
        <v>832</v>
      </c>
      <c r="B209" s="290" t="s">
        <v>895</v>
      </c>
      <c r="C209" s="285">
        <v>3800000</v>
      </c>
      <c r="D209" s="287">
        <v>530000</v>
      </c>
      <c r="E209" s="285">
        <v>4330000</v>
      </c>
    </row>
    <row r="210" spans="1:5">
      <c r="A210" s="283" t="s">
        <v>835</v>
      </c>
      <c r="B210" s="290" t="s">
        <v>896</v>
      </c>
      <c r="C210" s="285">
        <v>790000</v>
      </c>
      <c r="D210" s="287">
        <v>250000</v>
      </c>
      <c r="E210" s="285">
        <v>1040000</v>
      </c>
    </row>
    <row r="211" spans="1:5">
      <c r="A211" s="283" t="s">
        <v>837</v>
      </c>
      <c r="B211" s="290" t="s">
        <v>897</v>
      </c>
      <c r="C211" s="285">
        <v>100000</v>
      </c>
      <c r="D211" s="287">
        <v>0</v>
      </c>
      <c r="E211" s="285">
        <v>100000</v>
      </c>
    </row>
    <row r="212" spans="1:5">
      <c r="A212" s="283" t="s">
        <v>839</v>
      </c>
      <c r="B212" s="290" t="s">
        <v>898</v>
      </c>
      <c r="C212" s="285">
        <v>2500000</v>
      </c>
      <c r="D212" s="287">
        <v>20000</v>
      </c>
      <c r="E212" s="285">
        <v>2520000</v>
      </c>
    </row>
    <row r="213" spans="1:5">
      <c r="A213" s="283" t="s">
        <v>841</v>
      </c>
      <c r="B213" s="290" t="s">
        <v>899</v>
      </c>
      <c r="C213" s="285">
        <v>150000</v>
      </c>
      <c r="D213" s="287">
        <v>60000</v>
      </c>
      <c r="E213" s="285">
        <v>210000</v>
      </c>
    </row>
    <row r="214" spans="1:5">
      <c r="B214" s="290"/>
      <c r="D214" s="287"/>
      <c r="E214" s="287"/>
    </row>
    <row r="215" spans="1:5">
      <c r="B215" s="303" t="s">
        <v>541</v>
      </c>
      <c r="C215" s="304">
        <f>SUM(C208:C214)</f>
        <v>7390000</v>
      </c>
      <c r="D215" s="305">
        <f>SUM(D208:D214)</f>
        <v>860000</v>
      </c>
      <c r="E215" s="305">
        <f>SUM(E208:E214)</f>
        <v>8250000</v>
      </c>
    </row>
    <row r="216" spans="1:5">
      <c r="D216" s="306"/>
      <c r="E216" s="287"/>
    </row>
    <row r="217" spans="1:5" ht="31.5">
      <c r="B217" s="331" t="s">
        <v>847</v>
      </c>
      <c r="C217" s="294" t="s">
        <v>738</v>
      </c>
      <c r="D217" s="295" t="s">
        <v>739</v>
      </c>
      <c r="E217" s="306" t="s">
        <v>740</v>
      </c>
    </row>
    <row r="218" spans="1:5">
      <c r="B218" s="290" t="s">
        <v>900</v>
      </c>
      <c r="C218" s="285">
        <v>1538000</v>
      </c>
      <c r="D218" s="332">
        <v>297000</v>
      </c>
      <c r="E218" s="287">
        <v>1835000</v>
      </c>
    </row>
    <row r="219" spans="1:5">
      <c r="B219" s="290" t="s">
        <v>901</v>
      </c>
      <c r="C219" s="285">
        <v>612000</v>
      </c>
      <c r="D219" s="287">
        <v>0</v>
      </c>
      <c r="E219" s="287">
        <v>612000</v>
      </c>
    </row>
    <row r="220" spans="1:5">
      <c r="B220" s="290" t="s">
        <v>902</v>
      </c>
      <c r="C220" s="285">
        <v>3465000</v>
      </c>
      <c r="D220" s="287">
        <v>0</v>
      </c>
      <c r="E220" s="287">
        <f>SUM(C220:D220)</f>
        <v>3465000</v>
      </c>
    </row>
    <row r="221" spans="1:5">
      <c r="B221" s="290" t="s">
        <v>849</v>
      </c>
      <c r="C221" s="285">
        <v>190000</v>
      </c>
      <c r="D221" s="287">
        <v>200000</v>
      </c>
      <c r="E221" s="287">
        <v>390000</v>
      </c>
    </row>
    <row r="222" spans="1:5">
      <c r="B222" s="290" t="s">
        <v>455</v>
      </c>
      <c r="C222" s="285">
        <v>1585000</v>
      </c>
      <c r="D222" s="287">
        <v>-60000</v>
      </c>
      <c r="E222" s="287">
        <f>SUM(C222:D222)</f>
        <v>1525000</v>
      </c>
    </row>
    <row r="223" spans="1:5">
      <c r="B223" s="290" t="s">
        <v>851</v>
      </c>
      <c r="C223" s="285">
        <v>0</v>
      </c>
      <c r="D223" s="287">
        <v>423000</v>
      </c>
      <c r="E223" s="287">
        <v>423000</v>
      </c>
    </row>
    <row r="224" spans="1:5">
      <c r="B224" s="326" t="s">
        <v>541</v>
      </c>
      <c r="C224" s="310">
        <f>SUM(C218:C223)</f>
        <v>7390000</v>
      </c>
      <c r="D224" s="306">
        <f>SUM(D218:D223)</f>
        <v>860000</v>
      </c>
      <c r="E224" s="306">
        <f>SUM(C224:D224)</f>
        <v>8250000</v>
      </c>
    </row>
    <row r="225" spans="2:5">
      <c r="B225" s="330" t="s">
        <v>855</v>
      </c>
      <c r="C225" s="297"/>
      <c r="D225" s="310"/>
      <c r="E225" s="287"/>
    </row>
    <row r="226" spans="2:5">
      <c r="B226" s="290"/>
      <c r="D226" s="287"/>
      <c r="E226" s="287"/>
    </row>
    <row r="227" spans="2:5" ht="31.5" customHeight="1">
      <c r="B227" s="356" t="s">
        <v>856</v>
      </c>
      <c r="C227" s="356"/>
      <c r="D227" s="287"/>
      <c r="E227" s="287"/>
    </row>
    <row r="228" spans="2:5">
      <c r="B228" s="290" t="s">
        <v>607</v>
      </c>
      <c r="D228" s="287"/>
      <c r="E228" s="287"/>
    </row>
    <row r="229" spans="2:5" ht="15.6" customHeight="1">
      <c r="B229" s="290" t="s">
        <v>857</v>
      </c>
      <c r="D229" s="287"/>
      <c r="E229" s="287"/>
    </row>
    <row r="230" spans="2:5" ht="19.5" customHeight="1">
      <c r="B230" s="290"/>
      <c r="D230" s="287"/>
      <c r="E230" s="287"/>
    </row>
    <row r="231" spans="2:5">
      <c r="B231" s="290"/>
      <c r="D231" s="287"/>
      <c r="E231" s="287"/>
    </row>
    <row r="232" spans="2:5" ht="9.75" customHeight="1">
      <c r="B232" s="290"/>
      <c r="D232" s="287"/>
      <c r="E232" s="287"/>
    </row>
    <row r="233" spans="2:5" ht="9.75" customHeight="1">
      <c r="B233" s="290"/>
      <c r="D233" s="287"/>
      <c r="E233" s="287"/>
    </row>
    <row r="234" spans="2:5">
      <c r="B234" s="290" t="s">
        <v>903</v>
      </c>
      <c r="D234" s="287"/>
      <c r="E234" s="287"/>
    </row>
    <row r="235" spans="2:5">
      <c r="B235" s="290" t="s">
        <v>734</v>
      </c>
      <c r="D235" s="287"/>
      <c r="E235" s="287"/>
    </row>
    <row r="236" spans="2:5" ht="6.75" customHeight="1">
      <c r="B236" s="290"/>
      <c r="D236" s="287"/>
      <c r="E236" s="287"/>
    </row>
    <row r="237" spans="2:5">
      <c r="B237" s="325" t="s">
        <v>904</v>
      </c>
      <c r="C237" s="297"/>
      <c r="D237" s="287"/>
      <c r="E237" s="287"/>
    </row>
    <row r="238" spans="2:5">
      <c r="B238" s="290" t="s">
        <v>986</v>
      </c>
      <c r="C238" s="297"/>
      <c r="D238" s="287"/>
      <c r="E238" s="287"/>
    </row>
    <row r="239" spans="2:5" ht="8.25" customHeight="1">
      <c r="B239" s="290"/>
      <c r="D239" s="287"/>
      <c r="E239" s="287"/>
    </row>
    <row r="240" spans="2:5">
      <c r="B240" s="291" t="s">
        <v>905</v>
      </c>
      <c r="D240" s="287"/>
      <c r="E240" s="287"/>
    </row>
    <row r="241" spans="1:5" ht="8.25" customHeight="1">
      <c r="B241" s="290"/>
      <c r="D241" s="287"/>
      <c r="E241" s="287"/>
    </row>
    <row r="242" spans="1:5" ht="31.5">
      <c r="B242" s="284" t="s">
        <v>906</v>
      </c>
      <c r="C242" s="294" t="s">
        <v>738</v>
      </c>
      <c r="D242" s="295" t="s">
        <v>739</v>
      </c>
      <c r="E242" s="306" t="s">
        <v>740</v>
      </c>
    </row>
    <row r="243" spans="1:5">
      <c r="A243" s="283">
        <v>1</v>
      </c>
      <c r="B243" s="290" t="s">
        <v>907</v>
      </c>
      <c r="C243" s="285">
        <v>400000</v>
      </c>
      <c r="D243" s="332">
        <v>100000</v>
      </c>
      <c r="E243" s="287">
        <v>500000</v>
      </c>
    </row>
    <row r="244" spans="1:5">
      <c r="A244" s="283">
        <v>2</v>
      </c>
      <c r="B244" s="290" t="s">
        <v>908</v>
      </c>
      <c r="C244" s="285">
        <v>100000</v>
      </c>
      <c r="D244" s="287"/>
      <c r="E244" s="287">
        <v>100000</v>
      </c>
    </row>
    <row r="245" spans="1:5">
      <c r="A245" s="283">
        <v>3</v>
      </c>
      <c r="B245" s="290" t="s">
        <v>909</v>
      </c>
      <c r="C245" s="285">
        <v>0</v>
      </c>
      <c r="D245" s="287"/>
      <c r="E245" s="287">
        <v>0</v>
      </c>
    </row>
    <row r="246" spans="1:5">
      <c r="A246" s="283">
        <v>4</v>
      </c>
      <c r="B246" s="290" t="s">
        <v>910</v>
      </c>
      <c r="C246" s="285">
        <v>0</v>
      </c>
      <c r="D246" s="287"/>
      <c r="E246" s="287">
        <v>0</v>
      </c>
    </row>
    <row r="247" spans="1:5">
      <c r="A247" s="283">
        <v>5</v>
      </c>
      <c r="B247" s="290" t="s">
        <v>911</v>
      </c>
      <c r="C247" s="285">
        <v>0</v>
      </c>
      <c r="D247" s="287"/>
      <c r="E247" s="287">
        <v>0</v>
      </c>
    </row>
    <row r="248" spans="1:5">
      <c r="A248" s="283" t="s">
        <v>912</v>
      </c>
      <c r="B248" s="290" t="s">
        <v>913</v>
      </c>
      <c r="C248" s="285">
        <v>100000</v>
      </c>
      <c r="D248" s="306"/>
      <c r="E248" s="287">
        <v>100000</v>
      </c>
    </row>
    <row r="249" spans="1:5">
      <c r="B249" s="326" t="s">
        <v>541</v>
      </c>
      <c r="C249" s="304">
        <v>600000</v>
      </c>
      <c r="D249" s="305">
        <v>100000</v>
      </c>
      <c r="E249" s="327">
        <v>700000</v>
      </c>
    </row>
    <row r="250" spans="1:5">
      <c r="B250" s="290"/>
      <c r="D250" s="306"/>
      <c r="E250" s="287"/>
    </row>
    <row r="251" spans="1:5" ht="31.5">
      <c r="B251" s="284" t="s">
        <v>914</v>
      </c>
      <c r="C251" s="294" t="s">
        <v>738</v>
      </c>
      <c r="D251" s="295" t="s">
        <v>739</v>
      </c>
      <c r="E251" s="306" t="s">
        <v>740</v>
      </c>
    </row>
    <row r="252" spans="1:5">
      <c r="B252" s="290"/>
      <c r="D252" s="295"/>
      <c r="E252" s="287"/>
    </row>
    <row r="253" spans="1:5">
      <c r="A253" s="283">
        <v>1</v>
      </c>
      <c r="B253" s="290" t="s">
        <v>915</v>
      </c>
      <c r="C253" s="285">
        <v>100000</v>
      </c>
      <c r="D253" s="287">
        <v>0</v>
      </c>
      <c r="E253" s="287">
        <v>100000</v>
      </c>
    </row>
    <row r="254" spans="1:5">
      <c r="A254" s="283">
        <v>2</v>
      </c>
      <c r="B254" s="290" t="s">
        <v>916</v>
      </c>
      <c r="C254" s="285">
        <v>0</v>
      </c>
      <c r="D254" s="287">
        <v>0</v>
      </c>
      <c r="E254" s="287">
        <v>0</v>
      </c>
    </row>
    <row r="255" spans="1:5">
      <c r="A255" s="283">
        <v>3</v>
      </c>
      <c r="B255" s="290" t="s">
        <v>917</v>
      </c>
      <c r="C255" s="285">
        <v>100000</v>
      </c>
      <c r="D255" s="287">
        <v>-100000</v>
      </c>
      <c r="E255" s="287">
        <v>0</v>
      </c>
    </row>
    <row r="256" spans="1:5">
      <c r="A256" s="283">
        <v>4</v>
      </c>
      <c r="B256" s="290" t="s">
        <v>918</v>
      </c>
      <c r="C256" s="285">
        <v>150000</v>
      </c>
      <c r="D256" s="287">
        <v>-150000</v>
      </c>
      <c r="E256" s="287">
        <v>0</v>
      </c>
    </row>
    <row r="257" spans="1:5">
      <c r="A257" s="283">
        <v>5</v>
      </c>
      <c r="B257" s="290" t="s">
        <v>919</v>
      </c>
      <c r="C257" s="285">
        <v>0</v>
      </c>
      <c r="D257" s="287">
        <v>130000</v>
      </c>
      <c r="E257" s="287">
        <v>130000</v>
      </c>
    </row>
    <row r="258" spans="1:5">
      <c r="B258" s="303" t="s">
        <v>541</v>
      </c>
      <c r="C258" s="304">
        <v>350000</v>
      </c>
      <c r="D258" s="305">
        <v>-120000</v>
      </c>
      <c r="E258" s="305">
        <v>230000</v>
      </c>
    </row>
    <row r="259" spans="1:5">
      <c r="B259" s="303" t="s">
        <v>920</v>
      </c>
      <c r="C259" s="311">
        <v>950000</v>
      </c>
      <c r="D259" s="315">
        <v>-20000</v>
      </c>
      <c r="E259" s="315">
        <v>930000</v>
      </c>
    </row>
    <row r="260" spans="1:5">
      <c r="B260" s="290" t="s">
        <v>878</v>
      </c>
      <c r="C260" s="297" t="s">
        <v>815</v>
      </c>
      <c r="D260" s="306"/>
      <c r="E260" s="287"/>
    </row>
    <row r="261" spans="1:5" ht="31.5">
      <c r="B261" s="284" t="s">
        <v>847</v>
      </c>
      <c r="C261" s="294" t="s">
        <v>738</v>
      </c>
      <c r="D261" s="295" t="s">
        <v>739</v>
      </c>
      <c r="E261" s="306" t="s">
        <v>740</v>
      </c>
    </row>
    <row r="262" spans="1:5">
      <c r="A262" s="283">
        <v>1</v>
      </c>
      <c r="B262" s="290" t="s">
        <v>900</v>
      </c>
      <c r="C262" s="285">
        <v>10000</v>
      </c>
      <c r="D262" s="332">
        <v>130000</v>
      </c>
      <c r="E262" s="287">
        <v>140000</v>
      </c>
    </row>
    <row r="263" spans="1:5">
      <c r="A263" s="283">
        <v>2</v>
      </c>
      <c r="B263" s="290" t="s">
        <v>901</v>
      </c>
      <c r="C263" s="285">
        <v>208083</v>
      </c>
      <c r="D263" s="285">
        <v>-18083</v>
      </c>
      <c r="E263" s="287">
        <v>190000</v>
      </c>
    </row>
    <row r="264" spans="1:5">
      <c r="A264" s="283">
        <v>3</v>
      </c>
      <c r="B264" s="290" t="s">
        <v>455</v>
      </c>
      <c r="C264" s="285">
        <v>631917</v>
      </c>
      <c r="D264" s="285">
        <v>-531917</v>
      </c>
      <c r="E264" s="287">
        <v>100000</v>
      </c>
    </row>
    <row r="265" spans="1:5">
      <c r="A265" s="283">
        <v>4</v>
      </c>
      <c r="B265" s="290" t="s">
        <v>921</v>
      </c>
      <c r="C265" s="285">
        <v>100000</v>
      </c>
      <c r="D265" s="285">
        <v>0</v>
      </c>
      <c r="E265" s="287">
        <v>100000</v>
      </c>
    </row>
    <row r="266" spans="1:5">
      <c r="A266" s="283">
        <v>5</v>
      </c>
      <c r="B266" s="308" t="s">
        <v>851</v>
      </c>
      <c r="C266" s="285">
        <v>0</v>
      </c>
      <c r="D266" s="285">
        <v>400000</v>
      </c>
      <c r="E266" s="287">
        <v>400000</v>
      </c>
    </row>
    <row r="267" spans="1:5">
      <c r="B267" s="326" t="s">
        <v>541</v>
      </c>
      <c r="C267" s="312">
        <v>950000</v>
      </c>
      <c r="D267" s="310">
        <f>SUM(D262:D266)</f>
        <v>-20000</v>
      </c>
      <c r="E267" s="306">
        <f>+C3197</f>
        <v>0</v>
      </c>
    </row>
    <row r="268" spans="1:5" ht="9.75" customHeight="1">
      <c r="B268" s="326"/>
      <c r="C268" s="312"/>
      <c r="D268" s="287"/>
      <c r="E268" s="287"/>
    </row>
    <row r="269" spans="1:5">
      <c r="B269" s="284" t="s">
        <v>855</v>
      </c>
      <c r="D269" s="312"/>
      <c r="E269" s="287"/>
    </row>
    <row r="270" spans="1:5" ht="21.75" customHeight="1">
      <c r="B270" s="324" t="s">
        <v>856</v>
      </c>
      <c r="C270" s="324"/>
      <c r="D270" s="287"/>
      <c r="E270" s="287"/>
    </row>
    <row r="271" spans="1:5">
      <c r="B271" s="290" t="s">
        <v>607</v>
      </c>
      <c r="D271" s="287"/>
      <c r="E271" s="287"/>
    </row>
    <row r="272" spans="1:5">
      <c r="B272" s="290" t="s">
        <v>857</v>
      </c>
      <c r="D272" s="287"/>
      <c r="E272" s="287"/>
    </row>
    <row r="273" spans="1:6">
      <c r="B273" s="290" t="s">
        <v>535</v>
      </c>
      <c r="D273" s="287"/>
      <c r="E273" s="287"/>
    </row>
    <row r="274" spans="1:6">
      <c r="B274" s="290" t="s">
        <v>734</v>
      </c>
      <c r="D274" s="287"/>
      <c r="E274" s="287"/>
    </row>
    <row r="275" spans="1:6" ht="9.75" customHeight="1">
      <c r="B275" s="290"/>
      <c r="D275" s="287"/>
      <c r="E275" s="287"/>
    </row>
    <row r="276" spans="1:6" ht="24" customHeight="1">
      <c r="B276" s="325" t="s">
        <v>922</v>
      </c>
      <c r="C276" s="297"/>
      <c r="D276" s="287"/>
      <c r="E276" s="287"/>
    </row>
    <row r="277" spans="1:6">
      <c r="B277" s="290" t="s">
        <v>987</v>
      </c>
      <c r="D277" s="287"/>
      <c r="E277" s="287"/>
    </row>
    <row r="278" spans="1:6" ht="8.25" customHeight="1">
      <c r="B278" s="290"/>
      <c r="D278" s="287"/>
      <c r="E278" s="287"/>
    </row>
    <row r="279" spans="1:6" ht="31.5">
      <c r="B279" s="284" t="s">
        <v>923</v>
      </c>
      <c r="C279" s="294" t="s">
        <v>738</v>
      </c>
      <c r="D279" s="295" t="s">
        <v>739</v>
      </c>
      <c r="E279" s="306" t="s">
        <v>740</v>
      </c>
    </row>
    <row r="280" spans="1:6">
      <c r="B280" s="290"/>
      <c r="D280" s="295"/>
      <c r="E280" s="287"/>
    </row>
    <row r="281" spans="1:6">
      <c r="A281" s="283">
        <v>1</v>
      </c>
      <c r="B281" s="290" t="s">
        <v>924</v>
      </c>
      <c r="C281" s="297">
        <v>400000</v>
      </c>
      <c r="D281" s="287">
        <v>200000</v>
      </c>
      <c r="E281" s="287">
        <v>600000</v>
      </c>
    </row>
    <row r="282" spans="1:6">
      <c r="A282" s="283">
        <v>2</v>
      </c>
      <c r="B282" s="290" t="s">
        <v>925</v>
      </c>
      <c r="C282" s="285">
        <v>400000</v>
      </c>
      <c r="D282" s="285">
        <v>0</v>
      </c>
      <c r="E282" s="287">
        <v>400000</v>
      </c>
    </row>
    <row r="283" spans="1:6">
      <c r="A283" s="283">
        <v>3</v>
      </c>
      <c r="B283" s="290" t="s">
        <v>926</v>
      </c>
      <c r="C283" s="285">
        <v>200000</v>
      </c>
      <c r="D283" s="287">
        <v>0</v>
      </c>
      <c r="E283" s="287">
        <v>200000</v>
      </c>
    </row>
    <row r="284" spans="1:6">
      <c r="A284" s="283">
        <v>4</v>
      </c>
      <c r="B284" s="290" t="s">
        <v>927</v>
      </c>
      <c r="C284" s="285">
        <v>1250000</v>
      </c>
      <c r="D284" s="287">
        <v>-520000</v>
      </c>
      <c r="E284" s="287">
        <v>730000</v>
      </c>
      <c r="F284" s="288"/>
    </row>
    <row r="285" spans="1:6">
      <c r="B285" s="290"/>
      <c r="D285" s="287"/>
      <c r="E285" s="287"/>
      <c r="F285" s="288"/>
    </row>
    <row r="286" spans="1:6">
      <c r="B286" s="326" t="s">
        <v>541</v>
      </c>
      <c r="C286" s="304">
        <f>SUM(C281:C284)</f>
        <v>2250000</v>
      </c>
      <c r="D286" s="305">
        <f>SUM(D281:D285)</f>
        <v>-320000</v>
      </c>
      <c r="E286" s="305">
        <f>SUM(E281:E285)</f>
        <v>1930000</v>
      </c>
    </row>
    <row r="287" spans="1:6" ht="9.75" customHeight="1">
      <c r="B287" s="290"/>
      <c r="D287" s="310"/>
      <c r="E287" s="287"/>
    </row>
    <row r="288" spans="1:6" ht="10.5" customHeight="1">
      <c r="B288" s="290"/>
      <c r="D288" s="287"/>
      <c r="E288" s="287"/>
    </row>
    <row r="289" spans="1:5">
      <c r="B289" s="330" t="s">
        <v>847</v>
      </c>
      <c r="C289" s="294" t="s">
        <v>738</v>
      </c>
      <c r="D289" s="287"/>
      <c r="E289" s="287"/>
    </row>
    <row r="290" spans="1:5">
      <c r="A290" s="283">
        <v>1</v>
      </c>
      <c r="B290" s="290" t="s">
        <v>900</v>
      </c>
      <c r="C290" s="285">
        <v>0</v>
      </c>
      <c r="D290" s="332">
        <v>25000</v>
      </c>
      <c r="E290" s="287">
        <v>25000</v>
      </c>
    </row>
    <row r="291" spans="1:5">
      <c r="A291" s="283">
        <v>2</v>
      </c>
      <c r="B291" s="290" t="s">
        <v>928</v>
      </c>
      <c r="C291" s="285">
        <v>1450000</v>
      </c>
      <c r="D291" s="285">
        <v>211000</v>
      </c>
      <c r="E291" s="287">
        <f>SUM(C291:D291)</f>
        <v>1661000</v>
      </c>
    </row>
    <row r="292" spans="1:5">
      <c r="A292" s="283">
        <v>3</v>
      </c>
      <c r="B292" s="290" t="s">
        <v>392</v>
      </c>
      <c r="D292" s="310"/>
      <c r="E292" s="287"/>
    </row>
    <row r="293" spans="1:5">
      <c r="A293" s="283">
        <v>4</v>
      </c>
      <c r="B293" s="290" t="s">
        <v>851</v>
      </c>
      <c r="C293" s="285">
        <v>800000</v>
      </c>
      <c r="D293" s="285">
        <v>-556000</v>
      </c>
      <c r="E293" s="287">
        <f>SUM(C293:D293)</f>
        <v>244000</v>
      </c>
    </row>
    <row r="294" spans="1:5">
      <c r="B294" s="303" t="s">
        <v>541</v>
      </c>
      <c r="C294" s="310">
        <f>SUM(C290:C293)</f>
        <v>2250000</v>
      </c>
      <c r="D294" s="310">
        <f>SUM(D290:D293)</f>
        <v>-320000</v>
      </c>
      <c r="E294" s="306">
        <f>SUM(E290:E293)</f>
        <v>1930000</v>
      </c>
    </row>
    <row r="295" spans="1:5">
      <c r="B295" s="290"/>
      <c r="D295" s="310"/>
      <c r="E295" s="287"/>
    </row>
    <row r="296" spans="1:5">
      <c r="B296" s="308" t="s">
        <v>855</v>
      </c>
      <c r="C296" s="297"/>
      <c r="D296" s="287"/>
      <c r="E296" s="287"/>
    </row>
    <row r="297" spans="1:5">
      <c r="B297" s="290"/>
      <c r="D297" s="287"/>
      <c r="E297" s="287"/>
    </row>
    <row r="298" spans="1:5">
      <c r="B298" s="333" t="s">
        <v>929</v>
      </c>
      <c r="C298" s="297"/>
      <c r="D298" s="287"/>
      <c r="E298" s="287"/>
    </row>
    <row r="299" spans="1:5">
      <c r="B299" s="290"/>
      <c r="D299" s="287"/>
      <c r="E299" s="287"/>
    </row>
    <row r="300" spans="1:5">
      <c r="B300" s="290" t="s">
        <v>607</v>
      </c>
      <c r="D300" s="287"/>
      <c r="E300" s="309" t="s">
        <v>815</v>
      </c>
    </row>
    <row r="301" spans="1:5">
      <c r="B301" s="290" t="s">
        <v>857</v>
      </c>
      <c r="D301" s="309" t="s">
        <v>930</v>
      </c>
      <c r="E301" s="287"/>
    </row>
    <row r="302" spans="1:5">
      <c r="B302" s="290"/>
      <c r="D302" s="309" t="s">
        <v>815</v>
      </c>
      <c r="E302" s="287"/>
    </row>
    <row r="303" spans="1:5" ht="20.25" customHeight="1">
      <c r="B303" s="290"/>
      <c r="D303" s="287"/>
      <c r="E303" s="287"/>
    </row>
    <row r="304" spans="1:5">
      <c r="B304" s="290" t="s">
        <v>931</v>
      </c>
      <c r="D304" s="287"/>
      <c r="E304" s="287"/>
    </row>
    <row r="305" spans="1:5">
      <c r="B305" s="290" t="s">
        <v>734</v>
      </c>
      <c r="D305" s="287"/>
      <c r="E305" s="287"/>
    </row>
    <row r="306" spans="1:5">
      <c r="B306" s="325" t="s">
        <v>922</v>
      </c>
      <c r="D306" s="287"/>
      <c r="E306" s="287"/>
    </row>
    <row r="307" spans="1:5">
      <c r="B307" s="290" t="s">
        <v>986</v>
      </c>
      <c r="D307" s="287"/>
      <c r="E307" s="287"/>
    </row>
    <row r="308" spans="1:5">
      <c r="B308" s="290"/>
      <c r="D308" s="287"/>
      <c r="E308" s="287"/>
    </row>
    <row r="309" spans="1:5" ht="31.5">
      <c r="B309" s="284" t="s">
        <v>932</v>
      </c>
      <c r="C309" s="294" t="s">
        <v>738</v>
      </c>
      <c r="D309" s="295" t="s">
        <v>739</v>
      </c>
      <c r="E309" s="306" t="s">
        <v>740</v>
      </c>
    </row>
    <row r="310" spans="1:5">
      <c r="B310" s="290" t="s">
        <v>933</v>
      </c>
      <c r="D310" s="295"/>
      <c r="E310" s="287"/>
    </row>
    <row r="311" spans="1:5">
      <c r="A311" s="283">
        <v>1</v>
      </c>
      <c r="B311" s="290" t="s">
        <v>934</v>
      </c>
      <c r="C311" s="297">
        <v>860000</v>
      </c>
      <c r="D311" s="287"/>
      <c r="E311" s="287">
        <f>SUM(C311:D311)</f>
        <v>860000</v>
      </c>
    </row>
    <row r="312" spans="1:5">
      <c r="A312" s="283">
        <v>2</v>
      </c>
      <c r="B312" s="290" t="s">
        <v>935</v>
      </c>
      <c r="C312" s="285">
        <v>900000</v>
      </c>
      <c r="D312" s="287"/>
      <c r="E312" s="287">
        <f>SUM(C312:D312)</f>
        <v>900000</v>
      </c>
    </row>
    <row r="313" spans="1:5">
      <c r="B313" s="303" t="s">
        <v>936</v>
      </c>
      <c r="C313" s="317">
        <v>1760000</v>
      </c>
      <c r="D313" s="305">
        <v>0</v>
      </c>
      <c r="E313" s="305">
        <v>1760000</v>
      </c>
    </row>
    <row r="314" spans="1:5">
      <c r="B314" s="303"/>
      <c r="C314" s="317"/>
      <c r="D314" s="305"/>
      <c r="E314" s="305"/>
    </row>
    <row r="315" spans="1:5">
      <c r="B315" s="290" t="s">
        <v>815</v>
      </c>
      <c r="D315" s="334" t="s">
        <v>768</v>
      </c>
      <c r="E315" s="287"/>
    </row>
    <row r="316" spans="1:5" ht="31.5">
      <c r="B316" s="284" t="s">
        <v>937</v>
      </c>
      <c r="C316" s="294" t="s">
        <v>738</v>
      </c>
      <c r="D316" s="295" t="s">
        <v>739</v>
      </c>
      <c r="E316" s="306" t="s">
        <v>740</v>
      </c>
    </row>
    <row r="317" spans="1:5">
      <c r="B317" s="290"/>
      <c r="D317" s="295"/>
      <c r="E317" s="287"/>
    </row>
    <row r="318" spans="1:5">
      <c r="A318" s="283">
        <v>1</v>
      </c>
      <c r="B318" s="290" t="s">
        <v>900</v>
      </c>
      <c r="C318" s="297">
        <v>1467000</v>
      </c>
      <c r="D318" s="287">
        <v>-444000</v>
      </c>
      <c r="E318" s="287">
        <v>1023000</v>
      </c>
    </row>
    <row r="319" spans="1:5">
      <c r="A319" s="283">
        <v>2</v>
      </c>
      <c r="B319" s="290" t="s">
        <v>938</v>
      </c>
      <c r="C319" s="285">
        <v>293000</v>
      </c>
      <c r="D319" s="287">
        <v>444000</v>
      </c>
      <c r="E319" s="287">
        <f>SUM(C319:D319)</f>
        <v>737000</v>
      </c>
    </row>
    <row r="320" spans="1:5" ht="31.5">
      <c r="B320" s="284" t="s">
        <v>939</v>
      </c>
      <c r="C320" s="310">
        <f>SUM(C318:C319)</f>
        <v>1760000</v>
      </c>
      <c r="D320" s="306">
        <f>SUM(D318:D319)</f>
        <v>0</v>
      </c>
      <c r="E320" s="306">
        <f>SUM(E318:E319)</f>
        <v>1760000</v>
      </c>
    </row>
    <row r="321" spans="2:5">
      <c r="D321" s="306"/>
      <c r="E321" s="287"/>
    </row>
    <row r="322" spans="2:5">
      <c r="B322" s="330" t="s">
        <v>940</v>
      </c>
      <c r="C322" s="297" t="s">
        <v>941</v>
      </c>
      <c r="D322" s="287"/>
      <c r="E322" s="287"/>
    </row>
    <row r="323" spans="2:5" ht="31.5" customHeight="1">
      <c r="B323" s="356" t="s">
        <v>929</v>
      </c>
      <c r="C323" s="356"/>
      <c r="D323" s="287"/>
      <c r="E323" s="287"/>
    </row>
    <row r="324" spans="2:5">
      <c r="B324" s="290" t="s">
        <v>607</v>
      </c>
      <c r="D324" s="287"/>
      <c r="E324" s="287"/>
    </row>
    <row r="325" spans="2:5">
      <c r="B325" s="290" t="s">
        <v>857</v>
      </c>
      <c r="D325" s="287"/>
      <c r="E325" s="287"/>
    </row>
    <row r="326" spans="2:5" ht="27.75" customHeight="1">
      <c r="B326" s="290"/>
      <c r="D326" s="287"/>
      <c r="E326" s="287"/>
    </row>
    <row r="327" spans="2:5">
      <c r="B327" s="290"/>
      <c r="D327" s="287"/>
      <c r="E327" s="287"/>
    </row>
    <row r="328" spans="2:5">
      <c r="B328" s="290"/>
      <c r="D328" s="287"/>
      <c r="E328" s="287"/>
    </row>
    <row r="329" spans="2:5">
      <c r="B329" s="290"/>
      <c r="D329" s="287"/>
      <c r="E329" s="287"/>
    </row>
    <row r="330" spans="2:5">
      <c r="B330" s="290"/>
      <c r="D330" s="287"/>
      <c r="E330" s="287"/>
    </row>
    <row r="331" spans="2:5">
      <c r="B331" s="290" t="s">
        <v>903</v>
      </c>
      <c r="D331" s="287"/>
      <c r="E331" s="287"/>
    </row>
    <row r="332" spans="2:5">
      <c r="B332" s="290" t="s">
        <v>734</v>
      </c>
      <c r="D332" s="287"/>
      <c r="E332" s="287"/>
    </row>
    <row r="333" spans="2:5">
      <c r="B333" s="290"/>
      <c r="D333" s="287"/>
      <c r="E333" s="287"/>
    </row>
    <row r="334" spans="2:5">
      <c r="B334" s="325" t="s">
        <v>922</v>
      </c>
      <c r="D334" s="287"/>
      <c r="E334" s="287"/>
    </row>
    <row r="335" spans="2:5">
      <c r="B335" s="290" t="s">
        <v>988</v>
      </c>
      <c r="D335" s="287"/>
      <c r="E335" s="287"/>
    </row>
    <row r="336" spans="2:5">
      <c r="B336" s="290"/>
      <c r="D336" s="287"/>
      <c r="E336" s="287"/>
    </row>
    <row r="337" spans="1:5" ht="31.5">
      <c r="B337" s="284" t="s">
        <v>942</v>
      </c>
      <c r="C337" s="294" t="s">
        <v>738</v>
      </c>
      <c r="D337" s="295" t="s">
        <v>739</v>
      </c>
      <c r="E337" s="306" t="s">
        <v>740</v>
      </c>
    </row>
    <row r="338" spans="1:5">
      <c r="B338" s="290"/>
      <c r="D338" s="295"/>
      <c r="E338" s="287"/>
    </row>
    <row r="339" spans="1:5">
      <c r="A339" s="283">
        <v>1</v>
      </c>
      <c r="B339" s="290" t="s">
        <v>943</v>
      </c>
      <c r="C339" s="285">
        <v>220000</v>
      </c>
      <c r="D339" s="287">
        <v>0</v>
      </c>
      <c r="E339" s="287">
        <f>SUM(C339:D339)</f>
        <v>220000</v>
      </c>
    </row>
    <row r="340" spans="1:5">
      <c r="A340" s="283">
        <v>2</v>
      </c>
      <c r="B340" s="290" t="s">
        <v>944</v>
      </c>
      <c r="C340" s="285">
        <v>0</v>
      </c>
      <c r="D340" s="287"/>
      <c r="E340" s="287">
        <v>0</v>
      </c>
    </row>
    <row r="341" spans="1:5">
      <c r="B341" s="290"/>
      <c r="D341" s="287"/>
      <c r="E341" s="287"/>
    </row>
    <row r="342" spans="1:5">
      <c r="B342" s="303" t="s">
        <v>541</v>
      </c>
      <c r="C342" s="304">
        <v>220000</v>
      </c>
      <c r="D342" s="305">
        <v>0</v>
      </c>
      <c r="E342" s="305">
        <v>220000</v>
      </c>
    </row>
    <row r="343" spans="1:5">
      <c r="B343" s="290"/>
      <c r="D343" s="306"/>
      <c r="E343" s="287"/>
    </row>
    <row r="344" spans="1:5" ht="31.5">
      <c r="B344" s="330" t="s">
        <v>847</v>
      </c>
      <c r="C344" s="294" t="s">
        <v>738</v>
      </c>
      <c r="D344" s="295" t="s">
        <v>739</v>
      </c>
      <c r="E344" s="306" t="s">
        <v>740</v>
      </c>
    </row>
    <row r="345" spans="1:5">
      <c r="B345" s="290"/>
      <c r="D345" s="295"/>
      <c r="E345" s="287"/>
    </row>
    <row r="346" spans="1:5">
      <c r="A346" s="283">
        <v>1</v>
      </c>
      <c r="B346" s="290" t="s">
        <v>945</v>
      </c>
      <c r="C346" s="310">
        <v>220000</v>
      </c>
      <c r="D346" s="306">
        <v>0</v>
      </c>
      <c r="E346" s="306">
        <v>220000</v>
      </c>
    </row>
    <row r="347" spans="1:5">
      <c r="B347" s="290"/>
      <c r="D347" s="287"/>
      <c r="E347" s="287"/>
    </row>
    <row r="348" spans="1:5">
      <c r="B348" s="303"/>
      <c r="C348" s="310"/>
      <c r="D348" s="287"/>
      <c r="E348" s="287"/>
    </row>
    <row r="349" spans="1:5">
      <c r="D349" s="306"/>
      <c r="E349" s="287"/>
    </row>
    <row r="350" spans="1:5">
      <c r="B350" s="290"/>
      <c r="D350" s="287"/>
      <c r="E350" s="287"/>
    </row>
    <row r="351" spans="1:5">
      <c r="B351" s="330" t="s">
        <v>855</v>
      </c>
      <c r="C351" s="297"/>
      <c r="D351" s="287"/>
      <c r="E351" s="287"/>
    </row>
    <row r="352" spans="1:5" ht="18.75" customHeight="1">
      <c r="B352" s="356" t="s">
        <v>946</v>
      </c>
      <c r="C352" s="356"/>
      <c r="D352" s="287"/>
      <c r="E352" s="287"/>
    </row>
    <row r="353" spans="1:5" ht="15" customHeight="1">
      <c r="B353" s="335"/>
      <c r="C353" s="335"/>
      <c r="D353" s="287"/>
      <c r="E353" s="287"/>
    </row>
    <row r="354" spans="1:5" ht="23.25" customHeight="1">
      <c r="B354" s="290"/>
      <c r="D354" s="287"/>
      <c r="E354" s="287"/>
    </row>
    <row r="355" spans="1:5">
      <c r="B355" s="290" t="s">
        <v>607</v>
      </c>
      <c r="D355" s="287"/>
      <c r="E355" s="287"/>
    </row>
    <row r="356" spans="1:5">
      <c r="B356" s="290" t="s">
        <v>857</v>
      </c>
      <c r="D356" s="287"/>
      <c r="E356" s="287"/>
    </row>
    <row r="357" spans="1:5" ht="32.25" customHeight="1">
      <c r="B357" s="290"/>
      <c r="D357" s="287"/>
      <c r="E357" s="287"/>
    </row>
    <row r="358" spans="1:5" ht="24" customHeight="1">
      <c r="B358" s="290" t="s">
        <v>535</v>
      </c>
      <c r="D358" s="287"/>
      <c r="E358" s="287"/>
    </row>
    <row r="359" spans="1:5">
      <c r="B359" s="325" t="s">
        <v>922</v>
      </c>
      <c r="D359" s="287"/>
      <c r="E359" s="287"/>
    </row>
    <row r="360" spans="1:5">
      <c r="B360" s="290" t="s">
        <v>985</v>
      </c>
      <c r="D360" s="287"/>
      <c r="E360" s="287"/>
    </row>
    <row r="361" spans="1:5" ht="31.5">
      <c r="B361" s="284" t="s">
        <v>947</v>
      </c>
      <c r="C361" s="294" t="s">
        <v>738</v>
      </c>
      <c r="D361" s="295" t="s">
        <v>739</v>
      </c>
      <c r="E361" s="306" t="s">
        <v>740</v>
      </c>
    </row>
    <row r="362" spans="1:5">
      <c r="A362" s="283">
        <v>1</v>
      </c>
      <c r="B362" s="290" t="s">
        <v>948</v>
      </c>
      <c r="C362" s="285">
        <v>70000</v>
      </c>
      <c r="D362" s="295"/>
      <c r="E362" s="287">
        <f>SUM(C362:D362)</f>
        <v>70000</v>
      </c>
    </row>
    <row r="363" spans="1:5">
      <c r="A363" s="283">
        <v>2</v>
      </c>
      <c r="B363" s="290" t="s">
        <v>949</v>
      </c>
      <c r="C363" s="285">
        <v>0</v>
      </c>
      <c r="D363" s="287"/>
      <c r="E363" s="287">
        <v>0</v>
      </c>
    </row>
    <row r="364" spans="1:5">
      <c r="A364" s="283">
        <v>3</v>
      </c>
      <c r="B364" s="290" t="s">
        <v>950</v>
      </c>
      <c r="C364" s="285">
        <v>0</v>
      </c>
      <c r="D364" s="287"/>
      <c r="E364" s="287">
        <v>0</v>
      </c>
    </row>
    <row r="365" spans="1:5">
      <c r="A365" s="283">
        <v>4</v>
      </c>
      <c r="B365" s="290" t="s">
        <v>951</v>
      </c>
      <c r="C365" s="285">
        <v>0</v>
      </c>
      <c r="D365" s="287"/>
      <c r="E365" s="287">
        <v>0</v>
      </c>
    </row>
    <row r="366" spans="1:5">
      <c r="A366" s="283">
        <v>5</v>
      </c>
      <c r="B366" s="290" t="s">
        <v>952</v>
      </c>
      <c r="C366" s="285">
        <v>0</v>
      </c>
      <c r="D366" s="287"/>
      <c r="E366" s="287">
        <v>0</v>
      </c>
    </row>
    <row r="367" spans="1:5">
      <c r="A367" s="283">
        <v>6</v>
      </c>
      <c r="B367" s="290" t="s">
        <v>953</v>
      </c>
      <c r="C367" s="285">
        <v>90000</v>
      </c>
      <c r="D367" s="287">
        <v>-40000</v>
      </c>
      <c r="E367" s="287">
        <v>50000</v>
      </c>
    </row>
    <row r="368" spans="1:5">
      <c r="A368" s="283">
        <v>7</v>
      </c>
      <c r="B368" s="290" t="s">
        <v>954</v>
      </c>
      <c r="C368" s="285">
        <v>0</v>
      </c>
      <c r="D368" s="287"/>
      <c r="E368" s="287">
        <v>0</v>
      </c>
    </row>
    <row r="369" spans="1:5">
      <c r="A369" s="283">
        <v>8</v>
      </c>
      <c r="B369" s="290" t="s">
        <v>955</v>
      </c>
      <c r="C369" s="285">
        <v>0</v>
      </c>
      <c r="D369" s="287"/>
      <c r="E369" s="287">
        <v>0</v>
      </c>
    </row>
    <row r="370" spans="1:5">
      <c r="A370" s="283">
        <v>9</v>
      </c>
      <c r="B370" s="290" t="s">
        <v>956</v>
      </c>
      <c r="C370" s="285">
        <v>0</v>
      </c>
      <c r="D370" s="287"/>
      <c r="E370" s="287">
        <v>0</v>
      </c>
    </row>
    <row r="371" spans="1:5">
      <c r="A371" s="283">
        <v>10</v>
      </c>
      <c r="B371" s="290" t="s">
        <v>957</v>
      </c>
      <c r="C371" s="285">
        <v>100000</v>
      </c>
      <c r="D371" s="287"/>
      <c r="E371" s="287">
        <f>SUM(C371:D371)</f>
        <v>100000</v>
      </c>
    </row>
    <row r="372" spans="1:5">
      <c r="A372" s="283">
        <v>11</v>
      </c>
      <c r="B372" s="290" t="s">
        <v>958</v>
      </c>
      <c r="C372" s="285">
        <v>0</v>
      </c>
      <c r="D372" s="287"/>
      <c r="E372" s="287">
        <v>0</v>
      </c>
    </row>
    <row r="373" spans="1:5">
      <c r="A373" s="283">
        <v>12</v>
      </c>
      <c r="B373" s="290" t="s">
        <v>959</v>
      </c>
      <c r="C373" s="285">
        <v>0</v>
      </c>
      <c r="D373" s="287"/>
      <c r="E373" s="287">
        <v>0</v>
      </c>
    </row>
    <row r="374" spans="1:5">
      <c r="A374" s="283">
        <v>13</v>
      </c>
      <c r="B374" s="290" t="s">
        <v>960</v>
      </c>
      <c r="C374" s="285">
        <v>50000</v>
      </c>
      <c r="D374" s="287">
        <v>40000</v>
      </c>
      <c r="E374" s="287">
        <f>SUM(C374:D374)</f>
        <v>90000</v>
      </c>
    </row>
    <row r="375" spans="1:5">
      <c r="B375" s="303" t="s">
        <v>541</v>
      </c>
      <c r="C375" s="317">
        <f>SUM(C362:C374)</f>
        <v>310000</v>
      </c>
      <c r="D375" s="305">
        <v>0</v>
      </c>
      <c r="E375" s="305">
        <f>SUM(E362:E374)</f>
        <v>310000</v>
      </c>
    </row>
    <row r="376" spans="1:5" ht="8.25" customHeight="1">
      <c r="B376" s="290"/>
      <c r="D376" s="312"/>
      <c r="E376" s="287"/>
    </row>
    <row r="377" spans="1:5" ht="31.5">
      <c r="B377" s="284" t="s">
        <v>961</v>
      </c>
      <c r="C377" s="294" t="s">
        <v>738</v>
      </c>
      <c r="D377" s="295" t="s">
        <v>739</v>
      </c>
      <c r="E377" s="306" t="s">
        <v>740</v>
      </c>
    </row>
    <row r="378" spans="1:5">
      <c r="A378" s="283">
        <v>1</v>
      </c>
      <c r="B378" s="290" t="s">
        <v>962</v>
      </c>
      <c r="C378" s="285">
        <v>255000</v>
      </c>
      <c r="D378" s="332">
        <v>-155000</v>
      </c>
      <c r="E378" s="287">
        <v>100000</v>
      </c>
    </row>
    <row r="379" spans="1:5">
      <c r="A379" s="283">
        <v>2</v>
      </c>
      <c r="B379" s="290" t="s">
        <v>455</v>
      </c>
      <c r="C379" s="285">
        <v>0</v>
      </c>
      <c r="D379" s="287">
        <v>155000</v>
      </c>
      <c r="E379" s="287">
        <v>155000</v>
      </c>
    </row>
    <row r="380" spans="1:5">
      <c r="A380" s="283">
        <v>3</v>
      </c>
      <c r="B380" s="290" t="s">
        <v>963</v>
      </c>
      <c r="C380" s="285">
        <v>55000</v>
      </c>
      <c r="D380" s="287">
        <v>0</v>
      </c>
      <c r="E380" s="287">
        <v>55000</v>
      </c>
    </row>
    <row r="381" spans="1:5" ht="8.25" customHeight="1">
      <c r="B381" s="290"/>
      <c r="D381" s="287"/>
      <c r="E381" s="287"/>
    </row>
    <row r="382" spans="1:5">
      <c r="B382" s="303" t="s">
        <v>541</v>
      </c>
      <c r="C382" s="310">
        <f>SUM(C378:C381)</f>
        <v>310000</v>
      </c>
      <c r="D382" s="306">
        <f>SUM(D378:D381)</f>
        <v>0</v>
      </c>
      <c r="E382" s="306">
        <f>SUM(E378:E381)</f>
        <v>310000</v>
      </c>
    </row>
    <row r="383" spans="1:5">
      <c r="B383" s="284" t="s">
        <v>964</v>
      </c>
      <c r="D383" s="306"/>
      <c r="E383" s="287"/>
    </row>
    <row r="384" spans="1:5" ht="6.75" customHeight="1">
      <c r="B384" s="284"/>
      <c r="D384" s="287"/>
      <c r="E384" s="287"/>
    </row>
    <row r="385" spans="1:5" ht="15.75" customHeight="1">
      <c r="B385" s="357" t="s">
        <v>946</v>
      </c>
      <c r="C385" s="357"/>
      <c r="D385" s="287"/>
      <c r="E385" s="287"/>
    </row>
    <row r="386" spans="1:5" ht="8.25" customHeight="1">
      <c r="B386" s="290"/>
      <c r="D386" s="287"/>
      <c r="E386" s="287"/>
    </row>
    <row r="387" spans="1:5">
      <c r="B387" s="290" t="s">
        <v>607</v>
      </c>
      <c r="D387" s="287"/>
      <c r="E387" s="287"/>
    </row>
    <row r="388" spans="1:5">
      <c r="B388" s="290" t="s">
        <v>857</v>
      </c>
      <c r="D388" s="287"/>
      <c r="E388" s="287"/>
    </row>
    <row r="389" spans="1:5">
      <c r="B389" s="290"/>
      <c r="D389" s="287"/>
      <c r="E389" s="287"/>
    </row>
    <row r="390" spans="1:5">
      <c r="B390" s="290"/>
      <c r="D390" s="287"/>
      <c r="E390" s="287"/>
    </row>
    <row r="391" spans="1:5">
      <c r="A391" s="336"/>
      <c r="B391" s="290"/>
      <c r="D391" s="287"/>
      <c r="E391" s="287"/>
    </row>
    <row r="392" spans="1:5">
      <c r="A392" s="336"/>
      <c r="B392" s="290"/>
      <c r="D392" s="287"/>
      <c r="E392" s="287"/>
    </row>
    <row r="393" spans="1:5">
      <c r="A393" s="336"/>
      <c r="B393" s="290"/>
      <c r="D393" s="287"/>
      <c r="E393" s="287"/>
    </row>
    <row r="394" spans="1:5">
      <c r="B394" s="284" t="s">
        <v>965</v>
      </c>
      <c r="D394" s="287"/>
      <c r="E394" s="287"/>
    </row>
    <row r="395" spans="1:5">
      <c r="B395" s="290"/>
      <c r="D395" s="287"/>
      <c r="E395" s="287"/>
    </row>
    <row r="396" spans="1:5" ht="15.75" customHeight="1">
      <c r="B396" s="358" t="s">
        <v>966</v>
      </c>
      <c r="C396" s="358"/>
      <c r="D396" s="287"/>
      <c r="E396" s="287"/>
    </row>
    <row r="397" spans="1:5">
      <c r="B397" s="290"/>
      <c r="D397" s="287"/>
      <c r="E397" s="287"/>
    </row>
    <row r="398" spans="1:5" ht="31.5">
      <c r="B398" s="290" t="s">
        <v>967</v>
      </c>
      <c r="C398" s="294" t="s">
        <v>738</v>
      </c>
      <c r="D398" s="295" t="s">
        <v>739</v>
      </c>
      <c r="E398" s="306" t="s">
        <v>740</v>
      </c>
    </row>
    <row r="399" spans="1:5" ht="31.5">
      <c r="B399" s="284" t="s">
        <v>968</v>
      </c>
      <c r="C399" s="306">
        <v>18254500</v>
      </c>
      <c r="D399" s="337">
        <v>410000</v>
      </c>
      <c r="E399" s="306">
        <f>SUM(C399:D399)</f>
        <v>18664500</v>
      </c>
    </row>
    <row r="400" spans="1:5">
      <c r="B400" s="290"/>
      <c r="D400" s="306"/>
      <c r="E400" s="306"/>
    </row>
    <row r="401" spans="1:5" ht="31.5">
      <c r="B401" s="284" t="s">
        <v>969</v>
      </c>
      <c r="C401" s="310">
        <v>7390000</v>
      </c>
      <c r="D401" s="306">
        <v>860000</v>
      </c>
      <c r="E401" s="306">
        <f>SUM(C401:D401)</f>
        <v>8250000</v>
      </c>
    </row>
    <row r="402" spans="1:5">
      <c r="B402" s="290" t="s">
        <v>689</v>
      </c>
      <c r="D402" s="306"/>
      <c r="E402" s="306"/>
    </row>
    <row r="403" spans="1:5" s="292" customFormat="1" ht="31.5">
      <c r="A403" s="338"/>
      <c r="B403" s="284" t="s">
        <v>970</v>
      </c>
      <c r="C403" s="310">
        <v>950000</v>
      </c>
      <c r="D403" s="306">
        <v>-20000</v>
      </c>
      <c r="E403" s="306">
        <f>SUM(C403:D403)</f>
        <v>930000</v>
      </c>
    </row>
    <row r="404" spans="1:5">
      <c r="B404" s="290" t="s">
        <v>971</v>
      </c>
      <c r="D404" s="306"/>
      <c r="E404" s="306"/>
    </row>
    <row r="405" spans="1:5" ht="31.5">
      <c r="B405" s="284" t="s">
        <v>972</v>
      </c>
      <c r="C405" s="310">
        <v>2250000</v>
      </c>
      <c r="D405" s="306">
        <v>-320000</v>
      </c>
      <c r="E405" s="306">
        <f>SUM(C405:D405)</f>
        <v>1930000</v>
      </c>
    </row>
    <row r="406" spans="1:5">
      <c r="B406" s="290" t="s">
        <v>820</v>
      </c>
      <c r="C406" s="297" t="s">
        <v>973</v>
      </c>
      <c r="D406" s="306"/>
      <c r="E406" s="306"/>
    </row>
    <row r="407" spans="1:5">
      <c r="B407" s="284" t="s">
        <v>974</v>
      </c>
      <c r="C407" s="310">
        <v>1760000</v>
      </c>
      <c r="D407" s="306">
        <v>0</v>
      </c>
      <c r="E407" s="306">
        <f>SUM(C407:D407)</f>
        <v>1760000</v>
      </c>
    </row>
    <row r="408" spans="1:5">
      <c r="B408" s="284"/>
      <c r="C408" s="310"/>
      <c r="D408" s="306"/>
      <c r="E408" s="306"/>
    </row>
    <row r="409" spans="1:5">
      <c r="B409" s="284" t="s">
        <v>975</v>
      </c>
      <c r="C409" s="310">
        <v>220000</v>
      </c>
      <c r="D409" s="306">
        <v>0</v>
      </c>
      <c r="E409" s="306">
        <f>SUM(C409:D409)</f>
        <v>220000</v>
      </c>
    </row>
    <row r="410" spans="1:5">
      <c r="B410" s="290" t="s">
        <v>815</v>
      </c>
      <c r="C410" s="297" t="s">
        <v>976</v>
      </c>
      <c r="D410" s="306"/>
      <c r="E410" s="306"/>
    </row>
    <row r="411" spans="1:5" ht="31.5">
      <c r="B411" s="284" t="s">
        <v>977</v>
      </c>
      <c r="C411" s="310">
        <v>310000</v>
      </c>
      <c r="D411" s="306"/>
      <c r="E411" s="306">
        <f>SUM(C411:D411)</f>
        <v>310000</v>
      </c>
    </row>
    <row r="412" spans="1:5">
      <c r="B412" s="290"/>
      <c r="D412" s="306"/>
      <c r="E412" s="306"/>
    </row>
    <row r="413" spans="1:5">
      <c r="B413" s="326" t="s">
        <v>541</v>
      </c>
      <c r="C413" s="312">
        <f>SUM(C399:C412)</f>
        <v>31134500</v>
      </c>
      <c r="D413" s="306">
        <f>SUM(D399:D412)</f>
        <v>930000</v>
      </c>
      <c r="E413" s="306">
        <f>SUM(C413:D413)</f>
        <v>32064500</v>
      </c>
    </row>
  </sheetData>
  <sheetProtection selectLockedCells="1" selectUnlockedCells="1"/>
  <mergeCells count="6">
    <mergeCell ref="B396:C396"/>
    <mergeCell ref="B203:C203"/>
    <mergeCell ref="B227:C227"/>
    <mergeCell ref="B323:C323"/>
    <mergeCell ref="B352:C352"/>
    <mergeCell ref="B385:C385"/>
  </mergeCells>
  <pageMargins left="0.70866141732283472" right="0.70866141732283472" top="0.74803149606299213" bottom="0.74803149606299213" header="0.51181102362204722" footer="0.31496062992125984"/>
  <pageSetup paperSize="9" scale="78" firstPageNumber="0" orientation="landscape" verticalDpi="300" r:id="rId1"/>
  <headerFooter alignWithMargins="0">
    <oddFooter>&amp;CStranica &amp;P</oddFooter>
  </headerFooter>
  <rowBreaks count="11" manualBreakCount="11">
    <brk id="38" max="16383" man="1"/>
    <brk id="76" max="4" man="1"/>
    <brk id="112" max="16383" man="1"/>
    <brk id="145" max="16383" man="1"/>
    <brk id="178" max="16383" man="1"/>
    <brk id="203" max="16383" man="1"/>
    <brk id="233" max="16383" man="1"/>
    <brk id="303" max="16383" man="1"/>
    <brk id="330" max="16383" man="1"/>
    <brk id="357" max="16383" man="1"/>
    <brk id="39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5"/>
  <sheetViews>
    <sheetView workbookViewId="0">
      <selection activeCell="A39" sqref="A39"/>
    </sheetView>
  </sheetViews>
  <sheetFormatPr defaultRowHeight="12.75"/>
  <cols>
    <col min="1" max="1" width="7.42578125" style="88" customWidth="1"/>
    <col min="2" max="2" width="74.5703125" style="88" customWidth="1"/>
    <col min="3" max="3" width="14.42578125" style="88" customWidth="1"/>
    <col min="4" max="4" width="13" style="88" customWidth="1"/>
    <col min="5" max="5" width="8.140625" style="88" customWidth="1"/>
    <col min="6" max="6" width="14" style="88" customWidth="1"/>
    <col min="7" max="242" width="9.140625" style="88"/>
    <col min="243" max="243" width="7.42578125" style="88" customWidth="1"/>
    <col min="244" max="244" width="74.5703125" style="88" customWidth="1"/>
    <col min="245" max="245" width="14.42578125" style="88" customWidth="1"/>
    <col min="246" max="246" width="13" style="88" customWidth="1"/>
    <col min="247" max="247" width="8.140625" style="88" customWidth="1"/>
    <col min="248" max="248" width="14" style="88" customWidth="1"/>
    <col min="249" max="498" width="9.140625" style="88"/>
    <col min="499" max="499" width="7.42578125" style="88" customWidth="1"/>
    <col min="500" max="500" width="74.5703125" style="88" customWidth="1"/>
    <col min="501" max="501" width="14.42578125" style="88" customWidth="1"/>
    <col min="502" max="502" width="13" style="88" customWidth="1"/>
    <col min="503" max="503" width="8.140625" style="88" customWidth="1"/>
    <col min="504" max="504" width="14" style="88" customWidth="1"/>
    <col min="505" max="754" width="9.140625" style="88"/>
    <col min="755" max="755" width="7.42578125" style="88" customWidth="1"/>
    <col min="756" max="756" width="74.5703125" style="88" customWidth="1"/>
    <col min="757" max="757" width="14.42578125" style="88" customWidth="1"/>
    <col min="758" max="758" width="13" style="88" customWidth="1"/>
    <col min="759" max="759" width="8.140625" style="88" customWidth="1"/>
    <col min="760" max="760" width="14" style="88" customWidth="1"/>
    <col min="761" max="1010" width="9.140625" style="88"/>
    <col min="1011" max="1011" width="7.42578125" style="88" customWidth="1"/>
    <col min="1012" max="1012" width="74.5703125" style="88" customWidth="1"/>
    <col min="1013" max="1013" width="14.42578125" style="88" customWidth="1"/>
    <col min="1014" max="1014" width="13" style="88" customWidth="1"/>
    <col min="1015" max="1015" width="8.140625" style="88" customWidth="1"/>
    <col min="1016" max="1016" width="14" style="88" customWidth="1"/>
    <col min="1017" max="1266" width="9.140625" style="88"/>
    <col min="1267" max="1267" width="7.42578125" style="88" customWidth="1"/>
    <col min="1268" max="1268" width="74.5703125" style="88" customWidth="1"/>
    <col min="1269" max="1269" width="14.42578125" style="88" customWidth="1"/>
    <col min="1270" max="1270" width="13" style="88" customWidth="1"/>
    <col min="1271" max="1271" width="8.140625" style="88" customWidth="1"/>
    <col min="1272" max="1272" width="14" style="88" customWidth="1"/>
    <col min="1273" max="1522" width="9.140625" style="88"/>
    <col min="1523" max="1523" width="7.42578125" style="88" customWidth="1"/>
    <col min="1524" max="1524" width="74.5703125" style="88" customWidth="1"/>
    <col min="1525" max="1525" width="14.42578125" style="88" customWidth="1"/>
    <col min="1526" max="1526" width="13" style="88" customWidth="1"/>
    <col min="1527" max="1527" width="8.140625" style="88" customWidth="1"/>
    <col min="1528" max="1528" width="14" style="88" customWidth="1"/>
    <col min="1529" max="1778" width="9.140625" style="88"/>
    <col min="1779" max="1779" width="7.42578125" style="88" customWidth="1"/>
    <col min="1780" max="1780" width="74.5703125" style="88" customWidth="1"/>
    <col min="1781" max="1781" width="14.42578125" style="88" customWidth="1"/>
    <col min="1782" max="1782" width="13" style="88" customWidth="1"/>
    <col min="1783" max="1783" width="8.140625" style="88" customWidth="1"/>
    <col min="1784" max="1784" width="14" style="88" customWidth="1"/>
    <col min="1785" max="2034" width="9.140625" style="88"/>
    <col min="2035" max="2035" width="7.42578125" style="88" customWidth="1"/>
    <col min="2036" max="2036" width="74.5703125" style="88" customWidth="1"/>
    <col min="2037" max="2037" width="14.42578125" style="88" customWidth="1"/>
    <col min="2038" max="2038" width="13" style="88" customWidth="1"/>
    <col min="2039" max="2039" width="8.140625" style="88" customWidth="1"/>
    <col min="2040" max="2040" width="14" style="88" customWidth="1"/>
    <col min="2041" max="2290" width="9.140625" style="88"/>
    <col min="2291" max="2291" width="7.42578125" style="88" customWidth="1"/>
    <col min="2292" max="2292" width="74.5703125" style="88" customWidth="1"/>
    <col min="2293" max="2293" width="14.42578125" style="88" customWidth="1"/>
    <col min="2294" max="2294" width="13" style="88" customWidth="1"/>
    <col min="2295" max="2295" width="8.140625" style="88" customWidth="1"/>
    <col min="2296" max="2296" width="14" style="88" customWidth="1"/>
    <col min="2297" max="2546" width="9.140625" style="88"/>
    <col min="2547" max="2547" width="7.42578125" style="88" customWidth="1"/>
    <col min="2548" max="2548" width="74.5703125" style="88" customWidth="1"/>
    <col min="2549" max="2549" width="14.42578125" style="88" customWidth="1"/>
    <col min="2550" max="2550" width="13" style="88" customWidth="1"/>
    <col min="2551" max="2551" width="8.140625" style="88" customWidth="1"/>
    <col min="2552" max="2552" width="14" style="88" customWidth="1"/>
    <col min="2553" max="2802" width="9.140625" style="88"/>
    <col min="2803" max="2803" width="7.42578125" style="88" customWidth="1"/>
    <col min="2804" max="2804" width="74.5703125" style="88" customWidth="1"/>
    <col min="2805" max="2805" width="14.42578125" style="88" customWidth="1"/>
    <col min="2806" max="2806" width="13" style="88" customWidth="1"/>
    <col min="2807" max="2807" width="8.140625" style="88" customWidth="1"/>
    <col min="2808" max="2808" width="14" style="88" customWidth="1"/>
    <col min="2809" max="3058" width="9.140625" style="88"/>
    <col min="3059" max="3059" width="7.42578125" style="88" customWidth="1"/>
    <col min="3060" max="3060" width="74.5703125" style="88" customWidth="1"/>
    <col min="3061" max="3061" width="14.42578125" style="88" customWidth="1"/>
    <col min="3062" max="3062" width="13" style="88" customWidth="1"/>
    <col min="3063" max="3063" width="8.140625" style="88" customWidth="1"/>
    <col min="3064" max="3064" width="14" style="88" customWidth="1"/>
    <col min="3065" max="3314" width="9.140625" style="88"/>
    <col min="3315" max="3315" width="7.42578125" style="88" customWidth="1"/>
    <col min="3316" max="3316" width="74.5703125" style="88" customWidth="1"/>
    <col min="3317" max="3317" width="14.42578125" style="88" customWidth="1"/>
    <col min="3318" max="3318" width="13" style="88" customWidth="1"/>
    <col min="3319" max="3319" width="8.140625" style="88" customWidth="1"/>
    <col min="3320" max="3320" width="14" style="88" customWidth="1"/>
    <col min="3321" max="3570" width="9.140625" style="88"/>
    <col min="3571" max="3571" width="7.42578125" style="88" customWidth="1"/>
    <col min="3572" max="3572" width="74.5703125" style="88" customWidth="1"/>
    <col min="3573" max="3573" width="14.42578125" style="88" customWidth="1"/>
    <col min="3574" max="3574" width="13" style="88" customWidth="1"/>
    <col min="3575" max="3575" width="8.140625" style="88" customWidth="1"/>
    <col min="3576" max="3576" width="14" style="88" customWidth="1"/>
    <col min="3577" max="3826" width="9.140625" style="88"/>
    <col min="3827" max="3827" width="7.42578125" style="88" customWidth="1"/>
    <col min="3828" max="3828" width="74.5703125" style="88" customWidth="1"/>
    <col min="3829" max="3829" width="14.42578125" style="88" customWidth="1"/>
    <col min="3830" max="3830" width="13" style="88" customWidth="1"/>
    <col min="3831" max="3831" width="8.140625" style="88" customWidth="1"/>
    <col min="3832" max="3832" width="14" style="88" customWidth="1"/>
    <col min="3833" max="4082" width="9.140625" style="88"/>
    <col min="4083" max="4083" width="7.42578125" style="88" customWidth="1"/>
    <col min="4084" max="4084" width="74.5703125" style="88" customWidth="1"/>
    <col min="4085" max="4085" width="14.42578125" style="88" customWidth="1"/>
    <col min="4086" max="4086" width="13" style="88" customWidth="1"/>
    <col min="4087" max="4087" width="8.140625" style="88" customWidth="1"/>
    <col min="4088" max="4088" width="14" style="88" customWidth="1"/>
    <col min="4089" max="4338" width="9.140625" style="88"/>
    <col min="4339" max="4339" width="7.42578125" style="88" customWidth="1"/>
    <col min="4340" max="4340" width="74.5703125" style="88" customWidth="1"/>
    <col min="4341" max="4341" width="14.42578125" style="88" customWidth="1"/>
    <col min="4342" max="4342" width="13" style="88" customWidth="1"/>
    <col min="4343" max="4343" width="8.140625" style="88" customWidth="1"/>
    <col min="4344" max="4344" width="14" style="88" customWidth="1"/>
    <col min="4345" max="4594" width="9.140625" style="88"/>
    <col min="4595" max="4595" width="7.42578125" style="88" customWidth="1"/>
    <col min="4596" max="4596" width="74.5703125" style="88" customWidth="1"/>
    <col min="4597" max="4597" width="14.42578125" style="88" customWidth="1"/>
    <col min="4598" max="4598" width="13" style="88" customWidth="1"/>
    <col min="4599" max="4599" width="8.140625" style="88" customWidth="1"/>
    <col min="4600" max="4600" width="14" style="88" customWidth="1"/>
    <col min="4601" max="4850" width="9.140625" style="88"/>
    <col min="4851" max="4851" width="7.42578125" style="88" customWidth="1"/>
    <col min="4852" max="4852" width="74.5703125" style="88" customWidth="1"/>
    <col min="4853" max="4853" width="14.42578125" style="88" customWidth="1"/>
    <col min="4854" max="4854" width="13" style="88" customWidth="1"/>
    <col min="4855" max="4855" width="8.140625" style="88" customWidth="1"/>
    <col min="4856" max="4856" width="14" style="88" customWidth="1"/>
    <col min="4857" max="5106" width="9.140625" style="88"/>
    <col min="5107" max="5107" width="7.42578125" style="88" customWidth="1"/>
    <col min="5108" max="5108" width="74.5703125" style="88" customWidth="1"/>
    <col min="5109" max="5109" width="14.42578125" style="88" customWidth="1"/>
    <col min="5110" max="5110" width="13" style="88" customWidth="1"/>
    <col min="5111" max="5111" width="8.140625" style="88" customWidth="1"/>
    <col min="5112" max="5112" width="14" style="88" customWidth="1"/>
    <col min="5113" max="5362" width="9.140625" style="88"/>
    <col min="5363" max="5363" width="7.42578125" style="88" customWidth="1"/>
    <col min="5364" max="5364" width="74.5703125" style="88" customWidth="1"/>
    <col min="5365" max="5365" width="14.42578125" style="88" customWidth="1"/>
    <col min="5366" max="5366" width="13" style="88" customWidth="1"/>
    <col min="5367" max="5367" width="8.140625" style="88" customWidth="1"/>
    <col min="5368" max="5368" width="14" style="88" customWidth="1"/>
    <col min="5369" max="5618" width="9.140625" style="88"/>
    <col min="5619" max="5619" width="7.42578125" style="88" customWidth="1"/>
    <col min="5620" max="5620" width="74.5703125" style="88" customWidth="1"/>
    <col min="5621" max="5621" width="14.42578125" style="88" customWidth="1"/>
    <col min="5622" max="5622" width="13" style="88" customWidth="1"/>
    <col min="5623" max="5623" width="8.140625" style="88" customWidth="1"/>
    <col min="5624" max="5624" width="14" style="88" customWidth="1"/>
    <col min="5625" max="5874" width="9.140625" style="88"/>
    <col min="5875" max="5875" width="7.42578125" style="88" customWidth="1"/>
    <col min="5876" max="5876" width="74.5703125" style="88" customWidth="1"/>
    <col min="5877" max="5877" width="14.42578125" style="88" customWidth="1"/>
    <col min="5878" max="5878" width="13" style="88" customWidth="1"/>
    <col min="5879" max="5879" width="8.140625" style="88" customWidth="1"/>
    <col min="5880" max="5880" width="14" style="88" customWidth="1"/>
    <col min="5881" max="6130" width="9.140625" style="88"/>
    <col min="6131" max="6131" width="7.42578125" style="88" customWidth="1"/>
    <col min="6132" max="6132" width="74.5703125" style="88" customWidth="1"/>
    <col min="6133" max="6133" width="14.42578125" style="88" customWidth="1"/>
    <col min="6134" max="6134" width="13" style="88" customWidth="1"/>
    <col min="6135" max="6135" width="8.140625" style="88" customWidth="1"/>
    <col min="6136" max="6136" width="14" style="88" customWidth="1"/>
    <col min="6137" max="6386" width="9.140625" style="88"/>
    <col min="6387" max="6387" width="7.42578125" style="88" customWidth="1"/>
    <col min="6388" max="6388" width="74.5703125" style="88" customWidth="1"/>
    <col min="6389" max="6389" width="14.42578125" style="88" customWidth="1"/>
    <col min="6390" max="6390" width="13" style="88" customWidth="1"/>
    <col min="6391" max="6391" width="8.140625" style="88" customWidth="1"/>
    <col min="6392" max="6392" width="14" style="88" customWidth="1"/>
    <col min="6393" max="6642" width="9.140625" style="88"/>
    <col min="6643" max="6643" width="7.42578125" style="88" customWidth="1"/>
    <col min="6644" max="6644" width="74.5703125" style="88" customWidth="1"/>
    <col min="6645" max="6645" width="14.42578125" style="88" customWidth="1"/>
    <col min="6646" max="6646" width="13" style="88" customWidth="1"/>
    <col min="6647" max="6647" width="8.140625" style="88" customWidth="1"/>
    <col min="6648" max="6648" width="14" style="88" customWidth="1"/>
    <col min="6649" max="6898" width="9.140625" style="88"/>
    <col min="6899" max="6899" width="7.42578125" style="88" customWidth="1"/>
    <col min="6900" max="6900" width="74.5703125" style="88" customWidth="1"/>
    <col min="6901" max="6901" width="14.42578125" style="88" customWidth="1"/>
    <col min="6902" max="6902" width="13" style="88" customWidth="1"/>
    <col min="6903" max="6903" width="8.140625" style="88" customWidth="1"/>
    <col min="6904" max="6904" width="14" style="88" customWidth="1"/>
    <col min="6905" max="7154" width="9.140625" style="88"/>
    <col min="7155" max="7155" width="7.42578125" style="88" customWidth="1"/>
    <col min="7156" max="7156" width="74.5703125" style="88" customWidth="1"/>
    <col min="7157" max="7157" width="14.42578125" style="88" customWidth="1"/>
    <col min="7158" max="7158" width="13" style="88" customWidth="1"/>
    <col min="7159" max="7159" width="8.140625" style="88" customWidth="1"/>
    <col min="7160" max="7160" width="14" style="88" customWidth="1"/>
    <col min="7161" max="7410" width="9.140625" style="88"/>
    <col min="7411" max="7411" width="7.42578125" style="88" customWidth="1"/>
    <col min="7412" max="7412" width="74.5703125" style="88" customWidth="1"/>
    <col min="7413" max="7413" width="14.42578125" style="88" customWidth="1"/>
    <col min="7414" max="7414" width="13" style="88" customWidth="1"/>
    <col min="7415" max="7415" width="8.140625" style="88" customWidth="1"/>
    <col min="7416" max="7416" width="14" style="88" customWidth="1"/>
    <col min="7417" max="7666" width="9.140625" style="88"/>
    <col min="7667" max="7667" width="7.42578125" style="88" customWidth="1"/>
    <col min="7668" max="7668" width="74.5703125" style="88" customWidth="1"/>
    <col min="7669" max="7669" width="14.42578125" style="88" customWidth="1"/>
    <col min="7670" max="7670" width="13" style="88" customWidth="1"/>
    <col min="7671" max="7671" width="8.140625" style="88" customWidth="1"/>
    <col min="7672" max="7672" width="14" style="88" customWidth="1"/>
    <col min="7673" max="7922" width="9.140625" style="88"/>
    <col min="7923" max="7923" width="7.42578125" style="88" customWidth="1"/>
    <col min="7924" max="7924" width="74.5703125" style="88" customWidth="1"/>
    <col min="7925" max="7925" width="14.42578125" style="88" customWidth="1"/>
    <col min="7926" max="7926" width="13" style="88" customWidth="1"/>
    <col min="7927" max="7927" width="8.140625" style="88" customWidth="1"/>
    <col min="7928" max="7928" width="14" style="88" customWidth="1"/>
    <col min="7929" max="8178" width="9.140625" style="88"/>
    <col min="8179" max="8179" width="7.42578125" style="88" customWidth="1"/>
    <col min="8180" max="8180" width="74.5703125" style="88" customWidth="1"/>
    <col min="8181" max="8181" width="14.42578125" style="88" customWidth="1"/>
    <col min="8182" max="8182" width="13" style="88" customWidth="1"/>
    <col min="8183" max="8183" width="8.140625" style="88" customWidth="1"/>
    <col min="8184" max="8184" width="14" style="88" customWidth="1"/>
    <col min="8185" max="8434" width="9.140625" style="88"/>
    <col min="8435" max="8435" width="7.42578125" style="88" customWidth="1"/>
    <col min="8436" max="8436" width="74.5703125" style="88" customWidth="1"/>
    <col min="8437" max="8437" width="14.42578125" style="88" customWidth="1"/>
    <col min="8438" max="8438" width="13" style="88" customWidth="1"/>
    <col min="8439" max="8439" width="8.140625" style="88" customWidth="1"/>
    <col min="8440" max="8440" width="14" style="88" customWidth="1"/>
    <col min="8441" max="8690" width="9.140625" style="88"/>
    <col min="8691" max="8691" width="7.42578125" style="88" customWidth="1"/>
    <col min="8692" max="8692" width="74.5703125" style="88" customWidth="1"/>
    <col min="8693" max="8693" width="14.42578125" style="88" customWidth="1"/>
    <col min="8694" max="8694" width="13" style="88" customWidth="1"/>
    <col min="8695" max="8695" width="8.140625" style="88" customWidth="1"/>
    <col min="8696" max="8696" width="14" style="88" customWidth="1"/>
    <col min="8697" max="8946" width="9.140625" style="88"/>
    <col min="8947" max="8947" width="7.42578125" style="88" customWidth="1"/>
    <col min="8948" max="8948" width="74.5703125" style="88" customWidth="1"/>
    <col min="8949" max="8949" width="14.42578125" style="88" customWidth="1"/>
    <col min="8950" max="8950" width="13" style="88" customWidth="1"/>
    <col min="8951" max="8951" width="8.140625" style="88" customWidth="1"/>
    <col min="8952" max="8952" width="14" style="88" customWidth="1"/>
    <col min="8953" max="9202" width="9.140625" style="88"/>
    <col min="9203" max="9203" width="7.42578125" style="88" customWidth="1"/>
    <col min="9204" max="9204" width="74.5703125" style="88" customWidth="1"/>
    <col min="9205" max="9205" width="14.42578125" style="88" customWidth="1"/>
    <col min="9206" max="9206" width="13" style="88" customWidth="1"/>
    <col min="9207" max="9207" width="8.140625" style="88" customWidth="1"/>
    <col min="9208" max="9208" width="14" style="88" customWidth="1"/>
    <col min="9209" max="9458" width="9.140625" style="88"/>
    <col min="9459" max="9459" width="7.42578125" style="88" customWidth="1"/>
    <col min="9460" max="9460" width="74.5703125" style="88" customWidth="1"/>
    <col min="9461" max="9461" width="14.42578125" style="88" customWidth="1"/>
    <col min="9462" max="9462" width="13" style="88" customWidth="1"/>
    <col min="9463" max="9463" width="8.140625" style="88" customWidth="1"/>
    <col min="9464" max="9464" width="14" style="88" customWidth="1"/>
    <col min="9465" max="9714" width="9.140625" style="88"/>
    <col min="9715" max="9715" width="7.42578125" style="88" customWidth="1"/>
    <col min="9716" max="9716" width="74.5703125" style="88" customWidth="1"/>
    <col min="9717" max="9717" width="14.42578125" style="88" customWidth="1"/>
    <col min="9718" max="9718" width="13" style="88" customWidth="1"/>
    <col min="9719" max="9719" width="8.140625" style="88" customWidth="1"/>
    <col min="9720" max="9720" width="14" style="88" customWidth="1"/>
    <col min="9721" max="9970" width="9.140625" style="88"/>
    <col min="9971" max="9971" width="7.42578125" style="88" customWidth="1"/>
    <col min="9972" max="9972" width="74.5703125" style="88" customWidth="1"/>
    <col min="9973" max="9973" width="14.42578125" style="88" customWidth="1"/>
    <col min="9974" max="9974" width="13" style="88" customWidth="1"/>
    <col min="9975" max="9975" width="8.140625" style="88" customWidth="1"/>
    <col min="9976" max="9976" width="14" style="88" customWidth="1"/>
    <col min="9977" max="10226" width="9.140625" style="88"/>
    <col min="10227" max="10227" width="7.42578125" style="88" customWidth="1"/>
    <col min="10228" max="10228" width="74.5703125" style="88" customWidth="1"/>
    <col min="10229" max="10229" width="14.42578125" style="88" customWidth="1"/>
    <col min="10230" max="10230" width="13" style="88" customWidth="1"/>
    <col min="10231" max="10231" width="8.140625" style="88" customWidth="1"/>
    <col min="10232" max="10232" width="14" style="88" customWidth="1"/>
    <col min="10233" max="10482" width="9.140625" style="88"/>
    <col min="10483" max="10483" width="7.42578125" style="88" customWidth="1"/>
    <col min="10484" max="10484" width="74.5703125" style="88" customWidth="1"/>
    <col min="10485" max="10485" width="14.42578125" style="88" customWidth="1"/>
    <col min="10486" max="10486" width="13" style="88" customWidth="1"/>
    <col min="10487" max="10487" width="8.140625" style="88" customWidth="1"/>
    <col min="10488" max="10488" width="14" style="88" customWidth="1"/>
    <col min="10489" max="10738" width="9.140625" style="88"/>
    <col min="10739" max="10739" width="7.42578125" style="88" customWidth="1"/>
    <col min="10740" max="10740" width="74.5703125" style="88" customWidth="1"/>
    <col min="10741" max="10741" width="14.42578125" style="88" customWidth="1"/>
    <col min="10742" max="10742" width="13" style="88" customWidth="1"/>
    <col min="10743" max="10743" width="8.140625" style="88" customWidth="1"/>
    <col min="10744" max="10744" width="14" style="88" customWidth="1"/>
    <col min="10745" max="10994" width="9.140625" style="88"/>
    <col min="10995" max="10995" width="7.42578125" style="88" customWidth="1"/>
    <col min="10996" max="10996" width="74.5703125" style="88" customWidth="1"/>
    <col min="10997" max="10997" width="14.42578125" style="88" customWidth="1"/>
    <col min="10998" max="10998" width="13" style="88" customWidth="1"/>
    <col min="10999" max="10999" width="8.140625" style="88" customWidth="1"/>
    <col min="11000" max="11000" width="14" style="88" customWidth="1"/>
    <col min="11001" max="11250" width="9.140625" style="88"/>
    <col min="11251" max="11251" width="7.42578125" style="88" customWidth="1"/>
    <col min="11252" max="11252" width="74.5703125" style="88" customWidth="1"/>
    <col min="11253" max="11253" width="14.42578125" style="88" customWidth="1"/>
    <col min="11254" max="11254" width="13" style="88" customWidth="1"/>
    <col min="11255" max="11255" width="8.140625" style="88" customWidth="1"/>
    <col min="11256" max="11256" width="14" style="88" customWidth="1"/>
    <col min="11257" max="11506" width="9.140625" style="88"/>
    <col min="11507" max="11507" width="7.42578125" style="88" customWidth="1"/>
    <col min="11508" max="11508" width="74.5703125" style="88" customWidth="1"/>
    <col min="11509" max="11509" width="14.42578125" style="88" customWidth="1"/>
    <col min="11510" max="11510" width="13" style="88" customWidth="1"/>
    <col min="11511" max="11511" width="8.140625" style="88" customWidth="1"/>
    <col min="11512" max="11512" width="14" style="88" customWidth="1"/>
    <col min="11513" max="11762" width="9.140625" style="88"/>
    <col min="11763" max="11763" width="7.42578125" style="88" customWidth="1"/>
    <col min="11764" max="11764" width="74.5703125" style="88" customWidth="1"/>
    <col min="11765" max="11765" width="14.42578125" style="88" customWidth="1"/>
    <col min="11766" max="11766" width="13" style="88" customWidth="1"/>
    <col min="11767" max="11767" width="8.140625" style="88" customWidth="1"/>
    <col min="11768" max="11768" width="14" style="88" customWidth="1"/>
    <col min="11769" max="12018" width="9.140625" style="88"/>
    <col min="12019" max="12019" width="7.42578125" style="88" customWidth="1"/>
    <col min="12020" max="12020" width="74.5703125" style="88" customWidth="1"/>
    <col min="12021" max="12021" width="14.42578125" style="88" customWidth="1"/>
    <col min="12022" max="12022" width="13" style="88" customWidth="1"/>
    <col min="12023" max="12023" width="8.140625" style="88" customWidth="1"/>
    <col min="12024" max="12024" width="14" style="88" customWidth="1"/>
    <col min="12025" max="12274" width="9.140625" style="88"/>
    <col min="12275" max="12275" width="7.42578125" style="88" customWidth="1"/>
    <col min="12276" max="12276" width="74.5703125" style="88" customWidth="1"/>
    <col min="12277" max="12277" width="14.42578125" style="88" customWidth="1"/>
    <col min="12278" max="12278" width="13" style="88" customWidth="1"/>
    <col min="12279" max="12279" width="8.140625" style="88" customWidth="1"/>
    <col min="12280" max="12280" width="14" style="88" customWidth="1"/>
    <col min="12281" max="12530" width="9.140625" style="88"/>
    <col min="12531" max="12531" width="7.42578125" style="88" customWidth="1"/>
    <col min="12532" max="12532" width="74.5703125" style="88" customWidth="1"/>
    <col min="12533" max="12533" width="14.42578125" style="88" customWidth="1"/>
    <col min="12534" max="12534" width="13" style="88" customWidth="1"/>
    <col min="12535" max="12535" width="8.140625" style="88" customWidth="1"/>
    <col min="12536" max="12536" width="14" style="88" customWidth="1"/>
    <col min="12537" max="12786" width="9.140625" style="88"/>
    <col min="12787" max="12787" width="7.42578125" style="88" customWidth="1"/>
    <col min="12788" max="12788" width="74.5703125" style="88" customWidth="1"/>
    <col min="12789" max="12789" width="14.42578125" style="88" customWidth="1"/>
    <col min="12790" max="12790" width="13" style="88" customWidth="1"/>
    <col min="12791" max="12791" width="8.140625" style="88" customWidth="1"/>
    <col min="12792" max="12792" width="14" style="88" customWidth="1"/>
    <col min="12793" max="13042" width="9.140625" style="88"/>
    <col min="13043" max="13043" width="7.42578125" style="88" customWidth="1"/>
    <col min="13044" max="13044" width="74.5703125" style="88" customWidth="1"/>
    <col min="13045" max="13045" width="14.42578125" style="88" customWidth="1"/>
    <col min="13046" max="13046" width="13" style="88" customWidth="1"/>
    <col min="13047" max="13047" width="8.140625" style="88" customWidth="1"/>
    <col min="13048" max="13048" width="14" style="88" customWidth="1"/>
    <col min="13049" max="13298" width="9.140625" style="88"/>
    <col min="13299" max="13299" width="7.42578125" style="88" customWidth="1"/>
    <col min="13300" max="13300" width="74.5703125" style="88" customWidth="1"/>
    <col min="13301" max="13301" width="14.42578125" style="88" customWidth="1"/>
    <col min="13302" max="13302" width="13" style="88" customWidth="1"/>
    <col min="13303" max="13303" width="8.140625" style="88" customWidth="1"/>
    <col min="13304" max="13304" width="14" style="88" customWidth="1"/>
    <col min="13305" max="13554" width="9.140625" style="88"/>
    <col min="13555" max="13555" width="7.42578125" style="88" customWidth="1"/>
    <col min="13556" max="13556" width="74.5703125" style="88" customWidth="1"/>
    <col min="13557" max="13557" width="14.42578125" style="88" customWidth="1"/>
    <col min="13558" max="13558" width="13" style="88" customWidth="1"/>
    <col min="13559" max="13559" width="8.140625" style="88" customWidth="1"/>
    <col min="13560" max="13560" width="14" style="88" customWidth="1"/>
    <col min="13561" max="13810" width="9.140625" style="88"/>
    <col min="13811" max="13811" width="7.42578125" style="88" customWidth="1"/>
    <col min="13812" max="13812" width="74.5703125" style="88" customWidth="1"/>
    <col min="13813" max="13813" width="14.42578125" style="88" customWidth="1"/>
    <col min="13814" max="13814" width="13" style="88" customWidth="1"/>
    <col min="13815" max="13815" width="8.140625" style="88" customWidth="1"/>
    <col min="13816" max="13816" width="14" style="88" customWidth="1"/>
    <col min="13817" max="14066" width="9.140625" style="88"/>
    <col min="14067" max="14067" width="7.42578125" style="88" customWidth="1"/>
    <col min="14068" max="14068" width="74.5703125" style="88" customWidth="1"/>
    <col min="14069" max="14069" width="14.42578125" style="88" customWidth="1"/>
    <col min="14070" max="14070" width="13" style="88" customWidth="1"/>
    <col min="14071" max="14071" width="8.140625" style="88" customWidth="1"/>
    <col min="14072" max="14072" width="14" style="88" customWidth="1"/>
    <col min="14073" max="14322" width="9.140625" style="88"/>
    <col min="14323" max="14323" width="7.42578125" style="88" customWidth="1"/>
    <col min="14324" max="14324" width="74.5703125" style="88" customWidth="1"/>
    <col min="14325" max="14325" width="14.42578125" style="88" customWidth="1"/>
    <col min="14326" max="14326" width="13" style="88" customWidth="1"/>
    <col min="14327" max="14327" width="8.140625" style="88" customWidth="1"/>
    <col min="14328" max="14328" width="14" style="88" customWidth="1"/>
    <col min="14329" max="14578" width="9.140625" style="88"/>
    <col min="14579" max="14579" width="7.42578125" style="88" customWidth="1"/>
    <col min="14580" max="14580" width="74.5703125" style="88" customWidth="1"/>
    <col min="14581" max="14581" width="14.42578125" style="88" customWidth="1"/>
    <col min="14582" max="14582" width="13" style="88" customWidth="1"/>
    <col min="14583" max="14583" width="8.140625" style="88" customWidth="1"/>
    <col min="14584" max="14584" width="14" style="88" customWidth="1"/>
    <col min="14585" max="14834" width="9.140625" style="88"/>
    <col min="14835" max="14835" width="7.42578125" style="88" customWidth="1"/>
    <col min="14836" max="14836" width="74.5703125" style="88" customWidth="1"/>
    <col min="14837" max="14837" width="14.42578125" style="88" customWidth="1"/>
    <col min="14838" max="14838" width="13" style="88" customWidth="1"/>
    <col min="14839" max="14839" width="8.140625" style="88" customWidth="1"/>
    <col min="14840" max="14840" width="14" style="88" customWidth="1"/>
    <col min="14841" max="15090" width="9.140625" style="88"/>
    <col min="15091" max="15091" width="7.42578125" style="88" customWidth="1"/>
    <col min="15092" max="15092" width="74.5703125" style="88" customWidth="1"/>
    <col min="15093" max="15093" width="14.42578125" style="88" customWidth="1"/>
    <col min="15094" max="15094" width="13" style="88" customWidth="1"/>
    <col min="15095" max="15095" width="8.140625" style="88" customWidth="1"/>
    <col min="15096" max="15096" width="14" style="88" customWidth="1"/>
    <col min="15097" max="15346" width="9.140625" style="88"/>
    <col min="15347" max="15347" width="7.42578125" style="88" customWidth="1"/>
    <col min="15348" max="15348" width="74.5703125" style="88" customWidth="1"/>
    <col min="15349" max="15349" width="14.42578125" style="88" customWidth="1"/>
    <col min="15350" max="15350" width="13" style="88" customWidth="1"/>
    <col min="15351" max="15351" width="8.140625" style="88" customWidth="1"/>
    <col min="15352" max="15352" width="14" style="88" customWidth="1"/>
    <col min="15353" max="15602" width="9.140625" style="88"/>
    <col min="15603" max="15603" width="7.42578125" style="88" customWidth="1"/>
    <col min="15604" max="15604" width="74.5703125" style="88" customWidth="1"/>
    <col min="15605" max="15605" width="14.42578125" style="88" customWidth="1"/>
    <col min="15606" max="15606" width="13" style="88" customWidth="1"/>
    <col min="15607" max="15607" width="8.140625" style="88" customWidth="1"/>
    <col min="15608" max="15608" width="14" style="88" customWidth="1"/>
    <col min="15609" max="15858" width="9.140625" style="88"/>
    <col min="15859" max="15859" width="7.42578125" style="88" customWidth="1"/>
    <col min="15860" max="15860" width="74.5703125" style="88" customWidth="1"/>
    <col min="15861" max="15861" width="14.42578125" style="88" customWidth="1"/>
    <col min="15862" max="15862" width="13" style="88" customWidth="1"/>
    <col min="15863" max="15863" width="8.140625" style="88" customWidth="1"/>
    <col min="15864" max="15864" width="14" style="88" customWidth="1"/>
    <col min="15865" max="16114" width="9.140625" style="88"/>
    <col min="16115" max="16115" width="7.42578125" style="88" customWidth="1"/>
    <col min="16116" max="16116" width="74.5703125" style="88" customWidth="1"/>
    <col min="16117" max="16117" width="14.42578125" style="88" customWidth="1"/>
    <col min="16118" max="16118" width="13" style="88" customWidth="1"/>
    <col min="16119" max="16119" width="8.140625" style="88" customWidth="1"/>
    <col min="16120" max="16120" width="14" style="88" customWidth="1"/>
    <col min="16121" max="16384" width="9.140625" style="88"/>
  </cols>
  <sheetData>
    <row r="1" spans="1:6" ht="15.75">
      <c r="A1" s="87"/>
      <c r="F1" s="170" t="s">
        <v>533</v>
      </c>
    </row>
    <row r="2" spans="1:6">
      <c r="A2" s="87"/>
    </row>
    <row r="3" spans="1:6" ht="26.25">
      <c r="A3" s="89" t="s">
        <v>532</v>
      </c>
    </row>
    <row r="4" spans="1:6" ht="20.25">
      <c r="A4" s="90" t="s">
        <v>157</v>
      </c>
    </row>
    <row r="6" spans="1:6">
      <c r="A6" s="91" t="s">
        <v>158</v>
      </c>
      <c r="B6" s="92"/>
      <c r="C6" s="92"/>
      <c r="D6" s="92" t="s">
        <v>148</v>
      </c>
      <c r="E6" s="92"/>
      <c r="F6" s="92"/>
    </row>
    <row r="7" spans="1:6">
      <c r="A7" s="93" t="s">
        <v>159</v>
      </c>
      <c r="B7" s="94" t="s">
        <v>160</v>
      </c>
      <c r="C7" s="95" t="s">
        <v>161</v>
      </c>
      <c r="D7" s="95" t="s">
        <v>162</v>
      </c>
      <c r="E7" s="95" t="s">
        <v>163</v>
      </c>
      <c r="F7" s="95" t="s">
        <v>164</v>
      </c>
    </row>
    <row r="8" spans="1:6">
      <c r="A8" s="96" t="s">
        <v>165</v>
      </c>
      <c r="B8" s="96"/>
      <c r="C8" s="97">
        <v>76038857</v>
      </c>
      <c r="D8" s="97">
        <v>2375627.25</v>
      </c>
      <c r="E8" s="97">
        <v>3.1242279851734196</v>
      </c>
      <c r="F8" s="97">
        <v>78414484.25</v>
      </c>
    </row>
    <row r="9" spans="1:6">
      <c r="A9" s="98" t="s">
        <v>166</v>
      </c>
      <c r="B9" s="98"/>
      <c r="C9" s="99">
        <v>22349700</v>
      </c>
      <c r="D9" s="99">
        <v>17431.25</v>
      </c>
      <c r="E9" s="99">
        <v>7.7993216911189003E-2</v>
      </c>
      <c r="F9" s="99">
        <v>22367131.25</v>
      </c>
    </row>
    <row r="10" spans="1:6">
      <c r="A10" s="98" t="s">
        <v>167</v>
      </c>
      <c r="B10" s="98"/>
      <c r="C10" s="99">
        <v>22349700</v>
      </c>
      <c r="D10" s="99">
        <v>17431.25</v>
      </c>
      <c r="E10" s="99">
        <v>7.7993216911189003E-2</v>
      </c>
      <c r="F10" s="99">
        <v>22367131.25</v>
      </c>
    </row>
    <row r="11" spans="1:6">
      <c r="A11" s="100" t="s">
        <v>168</v>
      </c>
      <c r="B11" s="100"/>
      <c r="C11" s="101">
        <v>22101200</v>
      </c>
      <c r="D11" s="101">
        <v>-70068.75</v>
      </c>
      <c r="E11" s="101">
        <v>-0.31703595279894298</v>
      </c>
      <c r="F11" s="101">
        <v>22031131.25</v>
      </c>
    </row>
    <row r="12" spans="1:6">
      <c r="A12" s="100" t="s">
        <v>169</v>
      </c>
      <c r="B12" s="100"/>
      <c r="C12" s="101">
        <v>22101200</v>
      </c>
      <c r="D12" s="101">
        <v>-70068.75</v>
      </c>
      <c r="E12" s="101">
        <v>-0.31703595279894298</v>
      </c>
      <c r="F12" s="101">
        <v>22031131.25</v>
      </c>
    </row>
    <row r="13" spans="1:6" s="105" customFormat="1">
      <c r="A13" s="102">
        <v>3</v>
      </c>
      <c r="B13" s="103" t="s">
        <v>170</v>
      </c>
      <c r="C13" s="104">
        <v>15287200</v>
      </c>
      <c r="D13" s="104">
        <v>-250068.75</v>
      </c>
      <c r="E13" s="104">
        <v>-1.6358047909362099</v>
      </c>
      <c r="F13" s="104">
        <v>15037131.25</v>
      </c>
    </row>
    <row r="14" spans="1:6" s="105" customFormat="1">
      <c r="A14" s="102">
        <v>31</v>
      </c>
      <c r="B14" s="103" t="s">
        <v>171</v>
      </c>
      <c r="C14" s="104">
        <v>7054500</v>
      </c>
      <c r="D14" s="104">
        <v>151000</v>
      </c>
      <c r="E14" s="104">
        <v>2.1404777092635898</v>
      </c>
      <c r="F14" s="104">
        <v>7205500</v>
      </c>
    </row>
    <row r="15" spans="1:6" s="109" customFormat="1">
      <c r="A15" s="106">
        <v>311</v>
      </c>
      <c r="B15" s="107" t="s">
        <v>172</v>
      </c>
      <c r="C15" s="108">
        <v>6080300</v>
      </c>
      <c r="D15" s="108">
        <v>125000</v>
      </c>
      <c r="E15" s="108">
        <v>2.0558196141637701</v>
      </c>
      <c r="F15" s="108">
        <v>6205300</v>
      </c>
    </row>
    <row r="16" spans="1:6" s="109" customFormat="1">
      <c r="A16" s="106">
        <v>312</v>
      </c>
      <c r="B16" s="107" t="s">
        <v>173</v>
      </c>
      <c r="C16" s="108">
        <v>59000</v>
      </c>
      <c r="D16" s="108">
        <v>0</v>
      </c>
      <c r="E16" s="108">
        <v>0</v>
      </c>
      <c r="F16" s="108">
        <v>59000</v>
      </c>
    </row>
    <row r="17" spans="1:6" s="109" customFormat="1">
      <c r="A17" s="106">
        <v>313</v>
      </c>
      <c r="B17" s="107" t="s">
        <v>174</v>
      </c>
      <c r="C17" s="108">
        <v>915200</v>
      </c>
      <c r="D17" s="108">
        <v>26000</v>
      </c>
      <c r="E17" s="108">
        <v>2.8409090909090899</v>
      </c>
      <c r="F17" s="108">
        <v>941200</v>
      </c>
    </row>
    <row r="18" spans="1:6" s="105" customFormat="1">
      <c r="A18" s="102">
        <v>32</v>
      </c>
      <c r="B18" s="103" t="s">
        <v>175</v>
      </c>
      <c r="C18" s="104">
        <v>3550000</v>
      </c>
      <c r="D18" s="104">
        <v>56500</v>
      </c>
      <c r="E18" s="104">
        <v>1.59154929577465</v>
      </c>
      <c r="F18" s="104">
        <v>3606500</v>
      </c>
    </row>
    <row r="19" spans="1:6" s="109" customFormat="1">
      <c r="A19" s="106">
        <v>321</v>
      </c>
      <c r="B19" s="107" t="s">
        <v>176</v>
      </c>
      <c r="C19" s="108">
        <v>140000</v>
      </c>
      <c r="D19" s="108">
        <v>4000</v>
      </c>
      <c r="E19" s="108">
        <v>2.8571428571428603</v>
      </c>
      <c r="F19" s="108">
        <v>144000</v>
      </c>
    </row>
    <row r="20" spans="1:6" s="109" customFormat="1">
      <c r="A20" s="106">
        <v>322</v>
      </c>
      <c r="B20" s="107" t="s">
        <v>177</v>
      </c>
      <c r="C20" s="108">
        <v>779000</v>
      </c>
      <c r="D20" s="108">
        <v>2500</v>
      </c>
      <c r="E20" s="108">
        <v>0.32092426187419798</v>
      </c>
      <c r="F20" s="108">
        <v>781500</v>
      </c>
    </row>
    <row r="21" spans="1:6" s="109" customFormat="1">
      <c r="A21" s="106">
        <v>323</v>
      </c>
      <c r="B21" s="107" t="s">
        <v>178</v>
      </c>
      <c r="C21" s="108">
        <v>2166000</v>
      </c>
      <c r="D21" s="108">
        <v>70000</v>
      </c>
      <c r="E21" s="108">
        <v>3.2317636195752502</v>
      </c>
      <c r="F21" s="108">
        <v>2236000</v>
      </c>
    </row>
    <row r="22" spans="1:6" s="109" customFormat="1">
      <c r="A22" s="106">
        <v>324</v>
      </c>
      <c r="B22" s="107" t="s">
        <v>179</v>
      </c>
      <c r="C22" s="108">
        <v>27000</v>
      </c>
      <c r="D22" s="108">
        <v>0</v>
      </c>
      <c r="E22" s="108">
        <v>0</v>
      </c>
      <c r="F22" s="108">
        <v>27000</v>
      </c>
    </row>
    <row r="23" spans="1:6" s="109" customFormat="1">
      <c r="A23" s="106">
        <v>329</v>
      </c>
      <c r="B23" s="107" t="s">
        <v>180</v>
      </c>
      <c r="C23" s="108">
        <v>438000</v>
      </c>
      <c r="D23" s="108">
        <v>-20000</v>
      </c>
      <c r="E23" s="108">
        <v>-4.5662100456620998</v>
      </c>
      <c r="F23" s="108">
        <v>418000</v>
      </c>
    </row>
    <row r="24" spans="1:6" s="105" customFormat="1">
      <c r="A24" s="102">
        <v>34</v>
      </c>
      <c r="B24" s="103" t="s">
        <v>181</v>
      </c>
      <c r="C24" s="104">
        <v>4320000</v>
      </c>
      <c r="D24" s="104">
        <v>-370000</v>
      </c>
      <c r="E24" s="104">
        <v>-8.5648148148148202</v>
      </c>
      <c r="F24" s="104">
        <v>3950000</v>
      </c>
    </row>
    <row r="25" spans="1:6" s="109" customFormat="1">
      <c r="A25" s="106">
        <v>342</v>
      </c>
      <c r="B25" s="107" t="s">
        <v>182</v>
      </c>
      <c r="C25" s="108">
        <v>1850000</v>
      </c>
      <c r="D25" s="108">
        <v>-400000</v>
      </c>
      <c r="E25" s="108">
        <v>-21.6216216216216</v>
      </c>
      <c r="F25" s="108">
        <v>1450000</v>
      </c>
    </row>
    <row r="26" spans="1:6" s="109" customFormat="1">
      <c r="A26" s="106">
        <v>343</v>
      </c>
      <c r="B26" s="107" t="s">
        <v>183</v>
      </c>
      <c r="C26" s="108">
        <v>2470000</v>
      </c>
      <c r="D26" s="108">
        <v>30000</v>
      </c>
      <c r="E26" s="108">
        <v>1.2145748987854301</v>
      </c>
      <c r="F26" s="108">
        <v>2500000</v>
      </c>
    </row>
    <row r="27" spans="1:6" s="105" customFormat="1">
      <c r="A27" s="102">
        <v>35</v>
      </c>
      <c r="B27" s="103" t="s">
        <v>184</v>
      </c>
      <c r="C27" s="104">
        <v>20000</v>
      </c>
      <c r="D27" s="104">
        <v>0</v>
      </c>
      <c r="E27" s="104">
        <v>0</v>
      </c>
      <c r="F27" s="104">
        <v>20000</v>
      </c>
    </row>
    <row r="28" spans="1:6" s="109" customFormat="1" ht="13.35" customHeight="1">
      <c r="A28" s="106">
        <v>352</v>
      </c>
      <c r="B28" s="107" t="s">
        <v>185</v>
      </c>
      <c r="C28" s="108">
        <v>20000</v>
      </c>
      <c r="D28" s="108">
        <v>0</v>
      </c>
      <c r="E28" s="108">
        <v>0</v>
      </c>
      <c r="F28" s="108">
        <v>20000</v>
      </c>
    </row>
    <row r="29" spans="1:6" s="105" customFormat="1">
      <c r="A29" s="102">
        <v>36</v>
      </c>
      <c r="B29" s="103" t="s">
        <v>186</v>
      </c>
      <c r="C29" s="104">
        <v>5000</v>
      </c>
      <c r="D29" s="104">
        <v>30000</v>
      </c>
      <c r="E29" s="104">
        <v>600</v>
      </c>
      <c r="F29" s="104">
        <v>35000</v>
      </c>
    </row>
    <row r="30" spans="1:6" s="109" customFormat="1">
      <c r="A30" s="106">
        <v>363</v>
      </c>
      <c r="B30" s="107" t="s">
        <v>187</v>
      </c>
      <c r="C30" s="108">
        <v>5000</v>
      </c>
      <c r="D30" s="108">
        <v>30000</v>
      </c>
      <c r="E30" s="108">
        <v>600</v>
      </c>
      <c r="F30" s="108">
        <v>35000</v>
      </c>
    </row>
    <row r="31" spans="1:6" s="105" customFormat="1" ht="14.85" customHeight="1">
      <c r="A31" s="102">
        <v>37</v>
      </c>
      <c r="B31" s="103" t="s">
        <v>188</v>
      </c>
      <c r="C31" s="104">
        <v>10000</v>
      </c>
      <c r="D31" s="104">
        <v>0</v>
      </c>
      <c r="E31" s="104">
        <v>0</v>
      </c>
      <c r="F31" s="104">
        <v>10000</v>
      </c>
    </row>
    <row r="32" spans="1:6" s="109" customFormat="1">
      <c r="A32" s="106">
        <v>372</v>
      </c>
      <c r="B32" s="107" t="s">
        <v>189</v>
      </c>
      <c r="C32" s="108">
        <v>10000</v>
      </c>
      <c r="D32" s="108">
        <v>0</v>
      </c>
      <c r="E32" s="108">
        <v>0</v>
      </c>
      <c r="F32" s="108">
        <v>10000</v>
      </c>
    </row>
    <row r="33" spans="1:6" s="105" customFormat="1">
      <c r="A33" s="102">
        <v>38</v>
      </c>
      <c r="B33" s="103" t="s">
        <v>190</v>
      </c>
      <c r="C33" s="104">
        <v>327700</v>
      </c>
      <c r="D33" s="104">
        <v>-117568.75</v>
      </c>
      <c r="E33" s="104">
        <v>-35.876945376869102</v>
      </c>
      <c r="F33" s="104">
        <v>210131.25</v>
      </c>
    </row>
    <row r="34" spans="1:6" s="109" customFormat="1">
      <c r="A34" s="106">
        <v>381</v>
      </c>
      <c r="B34" s="107" t="s">
        <v>191</v>
      </c>
      <c r="C34" s="108">
        <v>125500</v>
      </c>
      <c r="D34" s="108">
        <v>0</v>
      </c>
      <c r="E34" s="108">
        <v>0</v>
      </c>
      <c r="F34" s="108">
        <v>125500</v>
      </c>
    </row>
    <row r="35" spans="1:6" s="109" customFormat="1">
      <c r="A35" s="106">
        <v>383</v>
      </c>
      <c r="B35" s="107" t="s">
        <v>192</v>
      </c>
      <c r="C35" s="108">
        <v>2200</v>
      </c>
      <c r="D35" s="108">
        <v>0</v>
      </c>
      <c r="E35" s="108">
        <v>0</v>
      </c>
      <c r="F35" s="108">
        <v>2200</v>
      </c>
    </row>
    <row r="36" spans="1:6" s="109" customFormat="1">
      <c r="A36" s="106">
        <v>385</v>
      </c>
      <c r="B36" s="107" t="s">
        <v>193</v>
      </c>
      <c r="C36" s="108">
        <v>200000</v>
      </c>
      <c r="D36" s="108">
        <v>-117568.75</v>
      </c>
      <c r="E36" s="108">
        <v>-58.784374999999997</v>
      </c>
      <c r="F36" s="108">
        <v>82431.25</v>
      </c>
    </row>
    <row r="37" spans="1:6" s="105" customFormat="1">
      <c r="A37" s="102">
        <v>5</v>
      </c>
      <c r="B37" s="103" t="s">
        <v>194</v>
      </c>
      <c r="C37" s="104">
        <v>6814000</v>
      </c>
      <c r="D37" s="104">
        <v>180000</v>
      </c>
      <c r="E37" s="104">
        <v>2.64162019371881</v>
      </c>
      <c r="F37" s="104">
        <v>6994000</v>
      </c>
    </row>
    <row r="38" spans="1:6" s="105" customFormat="1">
      <c r="A38" s="102">
        <v>54</v>
      </c>
      <c r="B38" s="103" t="s">
        <v>195</v>
      </c>
      <c r="C38" s="104">
        <v>6814000</v>
      </c>
      <c r="D38" s="104">
        <v>180000</v>
      </c>
      <c r="E38" s="104">
        <v>2.64162019371881</v>
      </c>
      <c r="F38" s="104">
        <v>6994000</v>
      </c>
    </row>
    <row r="39" spans="1:6" s="109" customFormat="1" ht="25.5">
      <c r="A39" s="106">
        <v>542</v>
      </c>
      <c r="B39" s="107" t="s">
        <v>196</v>
      </c>
      <c r="C39" s="108">
        <v>4432000</v>
      </c>
      <c r="D39" s="108">
        <v>0</v>
      </c>
      <c r="E39" s="108">
        <v>0</v>
      </c>
      <c r="F39" s="108">
        <v>4432000</v>
      </c>
    </row>
    <row r="40" spans="1:6" s="109" customFormat="1" ht="25.5">
      <c r="A40" s="106">
        <v>544</v>
      </c>
      <c r="B40" s="107" t="s">
        <v>197</v>
      </c>
      <c r="C40" s="108">
        <v>2382000</v>
      </c>
      <c r="D40" s="108">
        <v>180000</v>
      </c>
      <c r="E40" s="108">
        <v>7.5566750629722907</v>
      </c>
      <c r="F40" s="108">
        <v>2562000</v>
      </c>
    </row>
    <row r="41" spans="1:6">
      <c r="A41" s="100" t="s">
        <v>198</v>
      </c>
      <c r="B41" s="100"/>
      <c r="C41" s="101">
        <v>148500</v>
      </c>
      <c r="D41" s="101">
        <v>87500</v>
      </c>
      <c r="E41" s="101">
        <v>58.922558922558899</v>
      </c>
      <c r="F41" s="101">
        <v>236000</v>
      </c>
    </row>
    <row r="42" spans="1:6">
      <c r="A42" s="100" t="s">
        <v>199</v>
      </c>
      <c r="B42" s="100"/>
      <c r="C42" s="101">
        <v>148500</v>
      </c>
      <c r="D42" s="101">
        <v>87500</v>
      </c>
      <c r="E42" s="101">
        <v>58.922558922558899</v>
      </c>
      <c r="F42" s="101">
        <v>236000</v>
      </c>
    </row>
    <row r="43" spans="1:6" s="105" customFormat="1">
      <c r="A43" s="102">
        <v>4</v>
      </c>
      <c r="B43" s="103" t="s">
        <v>200</v>
      </c>
      <c r="C43" s="104">
        <v>148500</v>
      </c>
      <c r="D43" s="104">
        <v>87500</v>
      </c>
      <c r="E43" s="104">
        <v>58.922558922558899</v>
      </c>
      <c r="F43" s="104">
        <v>236000</v>
      </c>
    </row>
    <row r="44" spans="1:6" s="105" customFormat="1">
      <c r="A44" s="102">
        <v>42</v>
      </c>
      <c r="B44" s="103" t="s">
        <v>201</v>
      </c>
      <c r="C44" s="104">
        <v>148500</v>
      </c>
      <c r="D44" s="104">
        <v>87500</v>
      </c>
      <c r="E44" s="104">
        <v>58.922558922558899</v>
      </c>
      <c r="F44" s="104">
        <v>236000</v>
      </c>
    </row>
    <row r="45" spans="1:6" s="109" customFormat="1">
      <c r="A45" s="106">
        <v>422</v>
      </c>
      <c r="B45" s="107" t="s">
        <v>202</v>
      </c>
      <c r="C45" s="108">
        <v>133500</v>
      </c>
      <c r="D45" s="108">
        <v>87500</v>
      </c>
      <c r="E45" s="108">
        <v>65.543071161048701</v>
      </c>
      <c r="F45" s="108">
        <v>221000</v>
      </c>
    </row>
    <row r="46" spans="1:6" s="109" customFormat="1">
      <c r="A46" s="106">
        <v>426</v>
      </c>
      <c r="B46" s="107" t="s">
        <v>203</v>
      </c>
      <c r="C46" s="108">
        <v>15000</v>
      </c>
      <c r="D46" s="108">
        <v>0</v>
      </c>
      <c r="E46" s="108">
        <v>0</v>
      </c>
      <c r="F46" s="108">
        <v>15000</v>
      </c>
    </row>
    <row r="47" spans="1:6">
      <c r="A47" s="100" t="s">
        <v>204</v>
      </c>
      <c r="B47" s="100"/>
      <c r="C47" s="101">
        <v>100000</v>
      </c>
      <c r="D47" s="101">
        <v>0</v>
      </c>
      <c r="E47" s="101">
        <v>0</v>
      </c>
      <c r="F47" s="101">
        <v>100000</v>
      </c>
    </row>
    <row r="48" spans="1:6">
      <c r="A48" s="100" t="s">
        <v>205</v>
      </c>
      <c r="B48" s="100"/>
      <c r="C48" s="101">
        <v>100000</v>
      </c>
      <c r="D48" s="101">
        <v>0</v>
      </c>
      <c r="E48" s="101">
        <v>0</v>
      </c>
      <c r="F48" s="101">
        <v>100000</v>
      </c>
    </row>
    <row r="49" spans="1:6" s="105" customFormat="1">
      <c r="A49" s="102">
        <v>3</v>
      </c>
      <c r="B49" s="103" t="s">
        <v>170</v>
      </c>
      <c r="C49" s="104">
        <v>100000</v>
      </c>
      <c r="D49" s="104">
        <v>0</v>
      </c>
      <c r="E49" s="104">
        <v>0</v>
      </c>
      <c r="F49" s="104">
        <v>100000</v>
      </c>
    </row>
    <row r="50" spans="1:6" s="105" customFormat="1">
      <c r="A50" s="102">
        <v>36</v>
      </c>
      <c r="B50" s="103" t="s">
        <v>186</v>
      </c>
      <c r="C50" s="104">
        <v>100000</v>
      </c>
      <c r="D50" s="104">
        <v>0</v>
      </c>
      <c r="E50" s="104">
        <v>0</v>
      </c>
      <c r="F50" s="104">
        <v>100000</v>
      </c>
    </row>
    <row r="51" spans="1:6" s="109" customFormat="1">
      <c r="A51" s="106">
        <v>363</v>
      </c>
      <c r="B51" s="107" t="s">
        <v>187</v>
      </c>
      <c r="C51" s="108">
        <v>100000</v>
      </c>
      <c r="D51" s="108">
        <v>0</v>
      </c>
      <c r="E51" s="108">
        <v>0</v>
      </c>
      <c r="F51" s="108">
        <v>100000</v>
      </c>
    </row>
    <row r="52" spans="1:6">
      <c r="A52" s="98" t="s">
        <v>206</v>
      </c>
      <c r="B52" s="98"/>
      <c r="C52" s="99">
        <v>18679957</v>
      </c>
      <c r="D52" s="99">
        <v>780896</v>
      </c>
      <c r="E52" s="99">
        <v>4.1803950619372401</v>
      </c>
      <c r="F52" s="99">
        <v>19460853</v>
      </c>
    </row>
    <row r="53" spans="1:6">
      <c r="A53" s="98" t="s">
        <v>207</v>
      </c>
      <c r="B53" s="98"/>
      <c r="C53" s="99">
        <v>1708900</v>
      </c>
      <c r="D53" s="99">
        <v>78900</v>
      </c>
      <c r="E53" s="99">
        <v>4.6170050909942102</v>
      </c>
      <c r="F53" s="99">
        <v>1787800</v>
      </c>
    </row>
    <row r="54" spans="1:6">
      <c r="A54" s="110" t="s">
        <v>208</v>
      </c>
      <c r="B54" s="110"/>
      <c r="C54" s="111">
        <v>469400</v>
      </c>
      <c r="D54" s="111">
        <v>0</v>
      </c>
      <c r="E54" s="111">
        <v>0</v>
      </c>
      <c r="F54" s="111">
        <v>469400</v>
      </c>
    </row>
    <row r="55" spans="1:6">
      <c r="A55" s="100" t="s">
        <v>209</v>
      </c>
      <c r="B55" s="100"/>
      <c r="C55" s="101">
        <v>469400</v>
      </c>
      <c r="D55" s="101">
        <v>0</v>
      </c>
      <c r="E55" s="101">
        <v>0</v>
      </c>
      <c r="F55" s="101">
        <v>469400</v>
      </c>
    </row>
    <row r="56" spans="1:6">
      <c r="A56" s="100" t="s">
        <v>210</v>
      </c>
      <c r="B56" s="100"/>
      <c r="C56" s="101">
        <v>469400</v>
      </c>
      <c r="D56" s="101">
        <v>0</v>
      </c>
      <c r="E56" s="101">
        <v>0</v>
      </c>
      <c r="F56" s="101">
        <v>469400</v>
      </c>
    </row>
    <row r="57" spans="1:6" s="105" customFormat="1">
      <c r="A57" s="102">
        <v>3</v>
      </c>
      <c r="B57" s="103" t="s">
        <v>170</v>
      </c>
      <c r="C57" s="104">
        <v>469400</v>
      </c>
      <c r="D57" s="104">
        <v>0</v>
      </c>
      <c r="E57" s="104">
        <v>0</v>
      </c>
      <c r="F57" s="104">
        <v>469400</v>
      </c>
    </row>
    <row r="58" spans="1:6" s="105" customFormat="1">
      <c r="A58" s="102">
        <v>31</v>
      </c>
      <c r="B58" s="103" t="s">
        <v>171</v>
      </c>
      <c r="C58" s="104">
        <v>360000</v>
      </c>
      <c r="D58" s="104">
        <v>0</v>
      </c>
      <c r="E58" s="104">
        <v>0</v>
      </c>
      <c r="F58" s="104">
        <v>360000</v>
      </c>
    </row>
    <row r="59" spans="1:6" s="109" customFormat="1">
      <c r="A59" s="106">
        <v>311</v>
      </c>
      <c r="B59" s="107" t="s">
        <v>172</v>
      </c>
      <c r="C59" s="108">
        <v>311300</v>
      </c>
      <c r="D59" s="108">
        <v>0</v>
      </c>
      <c r="E59" s="108">
        <v>0</v>
      </c>
      <c r="F59" s="108">
        <v>311300</v>
      </c>
    </row>
    <row r="60" spans="1:6" s="109" customFormat="1">
      <c r="A60" s="106">
        <v>312</v>
      </c>
      <c r="B60" s="107" t="s">
        <v>173</v>
      </c>
      <c r="C60" s="108">
        <v>1500</v>
      </c>
      <c r="D60" s="108">
        <v>0</v>
      </c>
      <c r="E60" s="108">
        <v>0</v>
      </c>
      <c r="F60" s="108">
        <v>1500</v>
      </c>
    </row>
    <row r="61" spans="1:6" s="109" customFormat="1">
      <c r="A61" s="106">
        <v>313</v>
      </c>
      <c r="B61" s="107" t="s">
        <v>174</v>
      </c>
      <c r="C61" s="108">
        <v>47200</v>
      </c>
      <c r="D61" s="108">
        <v>0</v>
      </c>
      <c r="E61" s="108">
        <v>0</v>
      </c>
      <c r="F61" s="108">
        <v>47200</v>
      </c>
    </row>
    <row r="62" spans="1:6" s="105" customFormat="1">
      <c r="A62" s="102">
        <v>32</v>
      </c>
      <c r="B62" s="103" t="s">
        <v>175</v>
      </c>
      <c r="C62" s="104">
        <v>107400</v>
      </c>
      <c r="D62" s="104">
        <v>0</v>
      </c>
      <c r="E62" s="104">
        <v>0</v>
      </c>
      <c r="F62" s="104">
        <v>107400</v>
      </c>
    </row>
    <row r="63" spans="1:6" s="109" customFormat="1">
      <c r="A63" s="106">
        <v>321</v>
      </c>
      <c r="B63" s="107" t="s">
        <v>176</v>
      </c>
      <c r="C63" s="108">
        <v>17500</v>
      </c>
      <c r="D63" s="108">
        <v>0</v>
      </c>
      <c r="E63" s="108">
        <v>0</v>
      </c>
      <c r="F63" s="108">
        <v>17500</v>
      </c>
    </row>
    <row r="64" spans="1:6" s="109" customFormat="1">
      <c r="A64" s="106">
        <v>322</v>
      </c>
      <c r="B64" s="107" t="s">
        <v>177</v>
      </c>
      <c r="C64" s="108">
        <v>9000</v>
      </c>
      <c r="D64" s="108">
        <v>0</v>
      </c>
      <c r="E64" s="108">
        <v>0</v>
      </c>
      <c r="F64" s="108">
        <v>9000</v>
      </c>
    </row>
    <row r="65" spans="1:6" s="109" customFormat="1">
      <c r="A65" s="106">
        <v>323</v>
      </c>
      <c r="B65" s="107" t="s">
        <v>178</v>
      </c>
      <c r="C65" s="108">
        <v>80900</v>
      </c>
      <c r="D65" s="108">
        <v>0</v>
      </c>
      <c r="E65" s="108">
        <v>0</v>
      </c>
      <c r="F65" s="108">
        <v>80900</v>
      </c>
    </row>
    <row r="66" spans="1:6" s="105" customFormat="1">
      <c r="A66" s="102">
        <v>34</v>
      </c>
      <c r="B66" s="103" t="s">
        <v>181</v>
      </c>
      <c r="C66" s="104">
        <v>2000</v>
      </c>
      <c r="D66" s="104">
        <v>0</v>
      </c>
      <c r="E66" s="104">
        <v>0</v>
      </c>
      <c r="F66" s="104">
        <v>2000</v>
      </c>
    </row>
    <row r="67" spans="1:6" s="109" customFormat="1">
      <c r="A67" s="106">
        <v>343</v>
      </c>
      <c r="B67" s="107" t="s">
        <v>183</v>
      </c>
      <c r="C67" s="108">
        <v>2000</v>
      </c>
      <c r="D67" s="108">
        <v>0</v>
      </c>
      <c r="E67" s="108">
        <v>0</v>
      </c>
      <c r="F67" s="108">
        <v>2000</v>
      </c>
    </row>
    <row r="68" spans="1:6">
      <c r="A68" s="110" t="s">
        <v>211</v>
      </c>
      <c r="B68" s="110"/>
      <c r="C68" s="111">
        <v>936000</v>
      </c>
      <c r="D68" s="111">
        <v>47000</v>
      </c>
      <c r="E68" s="111">
        <v>5.0213675213675204</v>
      </c>
      <c r="F68" s="111">
        <v>983000</v>
      </c>
    </row>
    <row r="69" spans="1:6">
      <c r="A69" s="100" t="s">
        <v>209</v>
      </c>
      <c r="B69" s="100"/>
      <c r="C69" s="101">
        <v>936000</v>
      </c>
      <c r="D69" s="101">
        <v>47000</v>
      </c>
      <c r="E69" s="101">
        <v>5.0213675213675204</v>
      </c>
      <c r="F69" s="101">
        <v>983000</v>
      </c>
    </row>
    <row r="70" spans="1:6">
      <c r="A70" s="100" t="s">
        <v>210</v>
      </c>
      <c r="B70" s="100"/>
      <c r="C70" s="101">
        <v>936000</v>
      </c>
      <c r="D70" s="101">
        <v>47000</v>
      </c>
      <c r="E70" s="101">
        <v>5.0213675213675204</v>
      </c>
      <c r="F70" s="101">
        <v>983000</v>
      </c>
    </row>
    <row r="71" spans="1:6" s="105" customFormat="1">
      <c r="A71" s="102">
        <v>3</v>
      </c>
      <c r="B71" s="103" t="s">
        <v>170</v>
      </c>
      <c r="C71" s="104">
        <v>896300</v>
      </c>
      <c r="D71" s="104">
        <v>29000</v>
      </c>
      <c r="E71" s="104">
        <v>3.2355238201494996</v>
      </c>
      <c r="F71" s="104">
        <v>925300</v>
      </c>
    </row>
    <row r="72" spans="1:6" s="105" customFormat="1">
      <c r="A72" s="102">
        <v>31</v>
      </c>
      <c r="B72" s="103" t="s">
        <v>171</v>
      </c>
      <c r="C72" s="104">
        <v>548300</v>
      </c>
      <c r="D72" s="104">
        <v>11000</v>
      </c>
      <c r="E72" s="104">
        <v>2.0062009848622999</v>
      </c>
      <c r="F72" s="104">
        <v>559300</v>
      </c>
    </row>
    <row r="73" spans="1:6" s="109" customFormat="1">
      <c r="A73" s="106">
        <v>311</v>
      </c>
      <c r="B73" s="107" t="s">
        <v>172</v>
      </c>
      <c r="C73" s="108">
        <v>473500</v>
      </c>
      <c r="D73" s="108">
        <v>3000</v>
      </c>
      <c r="E73" s="108">
        <v>0.63357972544878605</v>
      </c>
      <c r="F73" s="108">
        <v>476500</v>
      </c>
    </row>
    <row r="74" spans="1:6" s="109" customFormat="1">
      <c r="A74" s="106">
        <v>312</v>
      </c>
      <c r="B74" s="107" t="s">
        <v>173</v>
      </c>
      <c r="C74" s="108">
        <v>0</v>
      </c>
      <c r="D74" s="108">
        <v>3000</v>
      </c>
      <c r="E74" s="108"/>
      <c r="F74" s="108">
        <v>3000</v>
      </c>
    </row>
    <row r="75" spans="1:6" s="109" customFormat="1">
      <c r="A75" s="106">
        <v>313</v>
      </c>
      <c r="B75" s="107" t="s">
        <v>174</v>
      </c>
      <c r="C75" s="108">
        <v>74800</v>
      </c>
      <c r="D75" s="108">
        <v>5000</v>
      </c>
      <c r="E75" s="108">
        <v>6.6844919786096302</v>
      </c>
      <c r="F75" s="108">
        <v>79800</v>
      </c>
    </row>
    <row r="76" spans="1:6" s="105" customFormat="1">
      <c r="A76" s="102">
        <v>32</v>
      </c>
      <c r="B76" s="103" t="s">
        <v>175</v>
      </c>
      <c r="C76" s="104">
        <v>348000</v>
      </c>
      <c r="D76" s="104">
        <v>14000</v>
      </c>
      <c r="E76" s="104">
        <v>4.0229885057471302</v>
      </c>
      <c r="F76" s="104">
        <v>362000</v>
      </c>
    </row>
    <row r="77" spans="1:6" s="109" customFormat="1">
      <c r="A77" s="106">
        <v>321</v>
      </c>
      <c r="B77" s="107" t="s">
        <v>176</v>
      </c>
      <c r="C77" s="108">
        <v>8000</v>
      </c>
      <c r="D77" s="108">
        <v>4000</v>
      </c>
      <c r="E77" s="108">
        <v>50</v>
      </c>
      <c r="F77" s="108">
        <v>12000</v>
      </c>
    </row>
    <row r="78" spans="1:6" s="109" customFormat="1">
      <c r="A78" s="106">
        <v>322</v>
      </c>
      <c r="B78" s="107" t="s">
        <v>177</v>
      </c>
      <c r="C78" s="108">
        <v>10000</v>
      </c>
      <c r="D78" s="108">
        <v>0</v>
      </c>
      <c r="E78" s="108">
        <v>0</v>
      </c>
      <c r="F78" s="108">
        <v>10000</v>
      </c>
    </row>
    <row r="79" spans="1:6" s="109" customFormat="1">
      <c r="A79" s="106">
        <v>323</v>
      </c>
      <c r="B79" s="107" t="s">
        <v>178</v>
      </c>
      <c r="C79" s="108">
        <v>330000</v>
      </c>
      <c r="D79" s="108">
        <v>10000</v>
      </c>
      <c r="E79" s="108">
        <v>3.0303030303030298</v>
      </c>
      <c r="F79" s="108">
        <v>340000</v>
      </c>
    </row>
    <row r="80" spans="1:6" s="105" customFormat="1">
      <c r="A80" s="102">
        <v>34</v>
      </c>
      <c r="B80" s="103" t="s">
        <v>181</v>
      </c>
      <c r="C80" s="104">
        <v>0</v>
      </c>
      <c r="D80" s="104">
        <v>4000</v>
      </c>
      <c r="E80" s="104"/>
      <c r="F80" s="104">
        <v>4000</v>
      </c>
    </row>
    <row r="81" spans="1:6" s="109" customFormat="1">
      <c r="A81" s="106">
        <v>343</v>
      </c>
      <c r="B81" s="107" t="s">
        <v>183</v>
      </c>
      <c r="C81" s="108">
        <v>0</v>
      </c>
      <c r="D81" s="108">
        <v>4000</v>
      </c>
      <c r="E81" s="108"/>
      <c r="F81" s="108">
        <v>4000</v>
      </c>
    </row>
    <row r="82" spans="1:6" s="105" customFormat="1">
      <c r="A82" s="102">
        <v>4</v>
      </c>
      <c r="B82" s="103" t="s">
        <v>200</v>
      </c>
      <c r="C82" s="104">
        <v>39700</v>
      </c>
      <c r="D82" s="104">
        <v>18000</v>
      </c>
      <c r="E82" s="104">
        <v>45.340050377833798</v>
      </c>
      <c r="F82" s="104">
        <v>57700</v>
      </c>
    </row>
    <row r="83" spans="1:6" s="105" customFormat="1">
      <c r="A83" s="102">
        <v>42</v>
      </c>
      <c r="B83" s="103" t="s">
        <v>201</v>
      </c>
      <c r="C83" s="104">
        <v>39700</v>
      </c>
      <c r="D83" s="104">
        <v>18000</v>
      </c>
      <c r="E83" s="104">
        <v>45.340050377833798</v>
      </c>
      <c r="F83" s="104">
        <v>57700</v>
      </c>
    </row>
    <row r="84" spans="1:6" s="109" customFormat="1">
      <c r="A84" s="106">
        <v>422</v>
      </c>
      <c r="B84" s="107" t="s">
        <v>202</v>
      </c>
      <c r="C84" s="108">
        <v>4700</v>
      </c>
      <c r="D84" s="108">
        <v>18000</v>
      </c>
      <c r="E84" s="108">
        <v>382.97872340425499</v>
      </c>
      <c r="F84" s="108">
        <v>22700</v>
      </c>
    </row>
    <row r="85" spans="1:6" s="109" customFormat="1">
      <c r="A85" s="106">
        <v>424</v>
      </c>
      <c r="B85" s="107" t="s">
        <v>212</v>
      </c>
      <c r="C85" s="108">
        <v>35000</v>
      </c>
      <c r="D85" s="108">
        <v>0</v>
      </c>
      <c r="E85" s="108">
        <v>0</v>
      </c>
      <c r="F85" s="108">
        <v>35000</v>
      </c>
    </row>
    <row r="86" spans="1:6">
      <c r="A86" s="110" t="s">
        <v>213</v>
      </c>
      <c r="B86" s="110"/>
      <c r="C86" s="111">
        <v>303500</v>
      </c>
      <c r="D86" s="111">
        <v>31900</v>
      </c>
      <c r="E86" s="111">
        <v>10.510708401976901</v>
      </c>
      <c r="F86" s="111">
        <v>335400</v>
      </c>
    </row>
    <row r="87" spans="1:6">
      <c r="A87" s="100" t="s">
        <v>209</v>
      </c>
      <c r="B87" s="100"/>
      <c r="C87" s="101">
        <v>303500</v>
      </c>
      <c r="D87" s="101">
        <v>31900</v>
      </c>
      <c r="E87" s="101">
        <v>10.510708401976901</v>
      </c>
      <c r="F87" s="101">
        <v>335400</v>
      </c>
    </row>
    <row r="88" spans="1:6">
      <c r="A88" s="100" t="s">
        <v>210</v>
      </c>
      <c r="B88" s="100"/>
      <c r="C88" s="101">
        <v>261500</v>
      </c>
      <c r="D88" s="101">
        <v>31900</v>
      </c>
      <c r="E88" s="101">
        <v>12.1988527724665</v>
      </c>
      <c r="F88" s="101">
        <v>293400</v>
      </c>
    </row>
    <row r="89" spans="1:6" s="105" customFormat="1">
      <c r="A89" s="102">
        <v>3</v>
      </c>
      <c r="B89" s="103" t="s">
        <v>170</v>
      </c>
      <c r="C89" s="104">
        <v>261500</v>
      </c>
      <c r="D89" s="104">
        <v>31900</v>
      </c>
      <c r="E89" s="104">
        <v>12.1988527724665</v>
      </c>
      <c r="F89" s="104">
        <v>293400</v>
      </c>
    </row>
    <row r="90" spans="1:6" s="105" customFormat="1">
      <c r="A90" s="102">
        <v>31</v>
      </c>
      <c r="B90" s="103" t="s">
        <v>171</v>
      </c>
      <c r="C90" s="104">
        <v>183500</v>
      </c>
      <c r="D90" s="104">
        <v>22900</v>
      </c>
      <c r="E90" s="104">
        <v>12.479564032697501</v>
      </c>
      <c r="F90" s="104">
        <v>206400</v>
      </c>
    </row>
    <row r="91" spans="1:6" s="109" customFormat="1">
      <c r="A91" s="106">
        <v>311</v>
      </c>
      <c r="B91" s="107" t="s">
        <v>172</v>
      </c>
      <c r="C91" s="108">
        <v>157000</v>
      </c>
      <c r="D91" s="108">
        <v>19500</v>
      </c>
      <c r="E91" s="108">
        <v>12.420382165605099</v>
      </c>
      <c r="F91" s="108">
        <v>176500</v>
      </c>
    </row>
    <row r="92" spans="1:6" s="109" customFormat="1">
      <c r="A92" s="106">
        <v>312</v>
      </c>
      <c r="B92" s="107" t="s">
        <v>173</v>
      </c>
      <c r="C92" s="108">
        <v>3000</v>
      </c>
      <c r="D92" s="108">
        <v>0</v>
      </c>
      <c r="E92" s="108">
        <v>0</v>
      </c>
      <c r="F92" s="108">
        <v>3000</v>
      </c>
    </row>
    <row r="93" spans="1:6" s="109" customFormat="1">
      <c r="A93" s="106">
        <v>313</v>
      </c>
      <c r="B93" s="107" t="s">
        <v>174</v>
      </c>
      <c r="C93" s="108">
        <v>23500</v>
      </c>
      <c r="D93" s="108">
        <v>3400</v>
      </c>
      <c r="E93" s="108">
        <v>14.468085106382999</v>
      </c>
      <c r="F93" s="108">
        <v>26900</v>
      </c>
    </row>
    <row r="94" spans="1:6" s="105" customFormat="1">
      <c r="A94" s="102">
        <v>32</v>
      </c>
      <c r="B94" s="103" t="s">
        <v>175</v>
      </c>
      <c r="C94" s="104">
        <v>78000</v>
      </c>
      <c r="D94" s="104">
        <v>9000</v>
      </c>
      <c r="E94" s="104">
        <v>11.538461538461499</v>
      </c>
      <c r="F94" s="104">
        <v>87000</v>
      </c>
    </row>
    <row r="95" spans="1:6" s="109" customFormat="1">
      <c r="A95" s="106">
        <v>321</v>
      </c>
      <c r="B95" s="107" t="s">
        <v>176</v>
      </c>
      <c r="C95" s="108">
        <v>2000</v>
      </c>
      <c r="D95" s="108">
        <v>0</v>
      </c>
      <c r="E95" s="108">
        <v>0</v>
      </c>
      <c r="F95" s="108">
        <v>2000</v>
      </c>
    </row>
    <row r="96" spans="1:6" s="109" customFormat="1">
      <c r="A96" s="106">
        <v>322</v>
      </c>
      <c r="B96" s="107" t="s">
        <v>177</v>
      </c>
      <c r="C96" s="108">
        <v>18900</v>
      </c>
      <c r="D96" s="108">
        <v>0</v>
      </c>
      <c r="E96" s="108">
        <v>0</v>
      </c>
      <c r="F96" s="108">
        <v>18900</v>
      </c>
    </row>
    <row r="97" spans="1:6" s="109" customFormat="1">
      <c r="A97" s="106">
        <v>323</v>
      </c>
      <c r="B97" s="107" t="s">
        <v>178</v>
      </c>
      <c r="C97" s="108">
        <v>55100</v>
      </c>
      <c r="D97" s="108">
        <v>9000</v>
      </c>
      <c r="E97" s="108">
        <v>16.333938294010899</v>
      </c>
      <c r="F97" s="108">
        <v>64100</v>
      </c>
    </row>
    <row r="98" spans="1:6" s="109" customFormat="1">
      <c r="A98" s="106">
        <v>329</v>
      </c>
      <c r="B98" s="107" t="s">
        <v>180</v>
      </c>
      <c r="C98" s="108">
        <v>2000</v>
      </c>
      <c r="D98" s="108">
        <v>0</v>
      </c>
      <c r="E98" s="108">
        <v>0</v>
      </c>
      <c r="F98" s="108">
        <v>2000</v>
      </c>
    </row>
    <row r="99" spans="1:6">
      <c r="A99" s="100" t="s">
        <v>214</v>
      </c>
      <c r="B99" s="100"/>
      <c r="C99" s="101">
        <v>27000</v>
      </c>
      <c r="D99" s="101">
        <v>0</v>
      </c>
      <c r="E99" s="101">
        <v>0</v>
      </c>
      <c r="F99" s="101">
        <v>27000</v>
      </c>
    </row>
    <row r="100" spans="1:6" s="105" customFormat="1">
      <c r="A100" s="102">
        <v>3</v>
      </c>
      <c r="B100" s="103" t="s">
        <v>170</v>
      </c>
      <c r="C100" s="104">
        <v>27000</v>
      </c>
      <c r="D100" s="104">
        <v>0</v>
      </c>
      <c r="E100" s="104">
        <v>0</v>
      </c>
      <c r="F100" s="104">
        <v>27000</v>
      </c>
    </row>
    <row r="101" spans="1:6" s="105" customFormat="1">
      <c r="A101" s="102">
        <v>32</v>
      </c>
      <c r="B101" s="103" t="s">
        <v>175</v>
      </c>
      <c r="C101" s="104">
        <v>27000</v>
      </c>
      <c r="D101" s="104">
        <v>0</v>
      </c>
      <c r="E101" s="104">
        <v>0</v>
      </c>
      <c r="F101" s="104">
        <v>27000</v>
      </c>
    </row>
    <row r="102" spans="1:6" s="109" customFormat="1">
      <c r="A102" s="106">
        <v>321</v>
      </c>
      <c r="B102" s="107" t="s">
        <v>176</v>
      </c>
      <c r="C102" s="108">
        <v>3000</v>
      </c>
      <c r="D102" s="108">
        <v>0</v>
      </c>
      <c r="E102" s="108">
        <v>0</v>
      </c>
      <c r="F102" s="108">
        <v>3000</v>
      </c>
    </row>
    <row r="103" spans="1:6" s="109" customFormat="1">
      <c r="A103" s="106">
        <v>322</v>
      </c>
      <c r="B103" s="107" t="s">
        <v>177</v>
      </c>
      <c r="C103" s="108">
        <v>10000</v>
      </c>
      <c r="D103" s="108">
        <v>0</v>
      </c>
      <c r="E103" s="108">
        <v>0</v>
      </c>
      <c r="F103" s="108">
        <v>10000</v>
      </c>
    </row>
    <row r="104" spans="1:6" s="109" customFormat="1">
      <c r="A104" s="106">
        <v>323</v>
      </c>
      <c r="B104" s="107" t="s">
        <v>178</v>
      </c>
      <c r="C104" s="108">
        <v>3000</v>
      </c>
      <c r="D104" s="108">
        <v>0</v>
      </c>
      <c r="E104" s="108">
        <v>0</v>
      </c>
      <c r="F104" s="108">
        <v>3000</v>
      </c>
    </row>
    <row r="105" spans="1:6" s="109" customFormat="1">
      <c r="A105" s="106">
        <v>329</v>
      </c>
      <c r="B105" s="107" t="s">
        <v>180</v>
      </c>
      <c r="C105" s="108">
        <v>11000</v>
      </c>
      <c r="D105" s="108">
        <v>0</v>
      </c>
      <c r="E105" s="108">
        <v>0</v>
      </c>
      <c r="F105" s="108">
        <v>11000</v>
      </c>
    </row>
    <row r="106" spans="1:6">
      <c r="A106" s="100" t="s">
        <v>215</v>
      </c>
      <c r="B106" s="100"/>
      <c r="C106" s="101">
        <v>15000</v>
      </c>
      <c r="D106" s="101">
        <v>0</v>
      </c>
      <c r="E106" s="101">
        <v>0</v>
      </c>
      <c r="F106" s="101">
        <v>15000</v>
      </c>
    </row>
    <row r="107" spans="1:6" s="105" customFormat="1">
      <c r="A107" s="102">
        <v>4</v>
      </c>
      <c r="B107" s="103" t="s">
        <v>200</v>
      </c>
      <c r="C107" s="104">
        <v>15000</v>
      </c>
      <c r="D107" s="104">
        <v>0</v>
      </c>
      <c r="E107" s="104">
        <v>0</v>
      </c>
      <c r="F107" s="104">
        <v>15000</v>
      </c>
    </row>
    <row r="108" spans="1:6" s="105" customFormat="1">
      <c r="A108" s="102">
        <v>42</v>
      </c>
      <c r="B108" s="103" t="s">
        <v>201</v>
      </c>
      <c r="C108" s="104">
        <v>15000</v>
      </c>
      <c r="D108" s="104">
        <v>0</v>
      </c>
      <c r="E108" s="104">
        <v>0</v>
      </c>
      <c r="F108" s="104">
        <v>15000</v>
      </c>
    </row>
    <row r="109" spans="1:6" s="109" customFormat="1">
      <c r="A109" s="106">
        <v>424</v>
      </c>
      <c r="B109" s="107" t="s">
        <v>212</v>
      </c>
      <c r="C109" s="108">
        <v>15000</v>
      </c>
      <c r="D109" s="108">
        <v>0</v>
      </c>
      <c r="E109" s="108">
        <v>0</v>
      </c>
      <c r="F109" s="108">
        <v>15000</v>
      </c>
    </row>
    <row r="110" spans="1:6">
      <c r="A110" s="98" t="s">
        <v>216</v>
      </c>
      <c r="B110" s="98"/>
      <c r="C110" s="99">
        <v>2817157</v>
      </c>
      <c r="D110" s="99">
        <v>-22154</v>
      </c>
      <c r="E110" s="99">
        <v>-0.78639564639102499</v>
      </c>
      <c r="F110" s="99">
        <v>2795003</v>
      </c>
    </row>
    <row r="111" spans="1:6">
      <c r="A111" s="100" t="s">
        <v>217</v>
      </c>
      <c r="B111" s="100"/>
      <c r="C111" s="101">
        <v>781282</v>
      </c>
      <c r="D111" s="101">
        <v>-781282</v>
      </c>
      <c r="E111" s="101">
        <v>-100</v>
      </c>
      <c r="F111" s="101">
        <v>0</v>
      </c>
    </row>
    <row r="112" spans="1:6">
      <c r="A112" s="100" t="s">
        <v>218</v>
      </c>
      <c r="B112" s="100"/>
      <c r="C112" s="101">
        <v>781282</v>
      </c>
      <c r="D112" s="101">
        <v>-781282</v>
      </c>
      <c r="E112" s="101">
        <v>-100</v>
      </c>
      <c r="F112" s="101">
        <v>0</v>
      </c>
    </row>
    <row r="113" spans="1:6" s="105" customFormat="1">
      <c r="A113" s="102">
        <v>3</v>
      </c>
      <c r="B113" s="103" t="s">
        <v>170</v>
      </c>
      <c r="C113" s="104">
        <v>221787</v>
      </c>
      <c r="D113" s="104">
        <v>-221787</v>
      </c>
      <c r="E113" s="104">
        <v>-100</v>
      </c>
      <c r="F113" s="104">
        <v>0</v>
      </c>
    </row>
    <row r="114" spans="1:6" s="105" customFormat="1">
      <c r="A114" s="102">
        <v>32</v>
      </c>
      <c r="B114" s="103" t="s">
        <v>175</v>
      </c>
      <c r="C114" s="104">
        <v>221787</v>
      </c>
      <c r="D114" s="104">
        <v>-221787</v>
      </c>
      <c r="E114" s="104">
        <v>-100</v>
      </c>
      <c r="F114" s="104">
        <v>0</v>
      </c>
    </row>
    <row r="115" spans="1:6" s="109" customFormat="1">
      <c r="A115" s="106">
        <v>323</v>
      </c>
      <c r="B115" s="107" t="s">
        <v>178</v>
      </c>
      <c r="C115" s="108">
        <v>221787</v>
      </c>
      <c r="D115" s="108">
        <v>-221787</v>
      </c>
      <c r="E115" s="108">
        <v>-100</v>
      </c>
      <c r="F115" s="108">
        <v>0</v>
      </c>
    </row>
    <row r="116" spans="1:6" s="105" customFormat="1">
      <c r="A116" s="102">
        <v>4</v>
      </c>
      <c r="B116" s="103" t="s">
        <v>200</v>
      </c>
      <c r="C116" s="104">
        <v>559495</v>
      </c>
      <c r="D116" s="104">
        <v>-559495</v>
      </c>
      <c r="E116" s="104">
        <v>-100</v>
      </c>
      <c r="F116" s="104">
        <v>0</v>
      </c>
    </row>
    <row r="117" spans="1:6" s="105" customFormat="1">
      <c r="A117" s="102">
        <v>42</v>
      </c>
      <c r="B117" s="103" t="s">
        <v>201</v>
      </c>
      <c r="C117" s="104">
        <v>200000</v>
      </c>
      <c r="D117" s="104">
        <v>-200000</v>
      </c>
      <c r="E117" s="104">
        <v>-100</v>
      </c>
      <c r="F117" s="104">
        <v>0</v>
      </c>
    </row>
    <row r="118" spans="1:6" s="109" customFormat="1">
      <c r="A118" s="106">
        <v>421</v>
      </c>
      <c r="B118" s="107" t="s">
        <v>219</v>
      </c>
      <c r="C118" s="108">
        <v>200000</v>
      </c>
      <c r="D118" s="108">
        <v>-200000</v>
      </c>
      <c r="E118" s="108">
        <v>-100</v>
      </c>
      <c r="F118" s="108">
        <v>0</v>
      </c>
    </row>
    <row r="119" spans="1:6" s="105" customFormat="1">
      <c r="A119" s="102">
        <v>45</v>
      </c>
      <c r="B119" s="103" t="s">
        <v>220</v>
      </c>
      <c r="C119" s="104">
        <v>359495</v>
      </c>
      <c r="D119" s="104">
        <v>-359495</v>
      </c>
      <c r="E119" s="104">
        <v>-100</v>
      </c>
      <c r="F119" s="104">
        <v>0</v>
      </c>
    </row>
    <row r="120" spans="1:6" s="109" customFormat="1">
      <c r="A120" s="106">
        <v>451</v>
      </c>
      <c r="B120" s="107" t="s">
        <v>221</v>
      </c>
      <c r="C120" s="108">
        <v>359495</v>
      </c>
      <c r="D120" s="108">
        <v>-359495</v>
      </c>
      <c r="E120" s="108">
        <v>-100</v>
      </c>
      <c r="F120" s="108">
        <v>0</v>
      </c>
    </row>
    <row r="121" spans="1:6">
      <c r="A121" s="110" t="s">
        <v>222</v>
      </c>
      <c r="B121" s="110"/>
      <c r="C121" s="111">
        <v>902469</v>
      </c>
      <c r="D121" s="111">
        <v>213000</v>
      </c>
      <c r="E121" s="111">
        <v>23.6019187362668</v>
      </c>
      <c r="F121" s="111">
        <v>1115469</v>
      </c>
    </row>
    <row r="122" spans="1:6">
      <c r="A122" s="100" t="s">
        <v>217</v>
      </c>
      <c r="B122" s="100"/>
      <c r="C122" s="101">
        <v>728798</v>
      </c>
      <c r="D122" s="101">
        <v>213000</v>
      </c>
      <c r="E122" s="101">
        <v>29.2262053408489</v>
      </c>
      <c r="F122" s="101">
        <v>941798</v>
      </c>
    </row>
    <row r="123" spans="1:6">
      <c r="A123" s="100" t="s">
        <v>223</v>
      </c>
      <c r="B123" s="100"/>
      <c r="C123" s="101">
        <v>728798</v>
      </c>
      <c r="D123" s="101">
        <v>213000</v>
      </c>
      <c r="E123" s="101">
        <v>29.2262053408489</v>
      </c>
      <c r="F123" s="101">
        <v>941798</v>
      </c>
    </row>
    <row r="124" spans="1:6" s="105" customFormat="1">
      <c r="A124" s="102">
        <v>3</v>
      </c>
      <c r="B124" s="103" t="s">
        <v>170</v>
      </c>
      <c r="C124" s="104">
        <v>728798</v>
      </c>
      <c r="D124" s="104">
        <v>100000</v>
      </c>
      <c r="E124" s="104">
        <v>13.7212231647178</v>
      </c>
      <c r="F124" s="104">
        <v>828798</v>
      </c>
    </row>
    <row r="125" spans="1:6" s="105" customFormat="1">
      <c r="A125" s="102">
        <v>32</v>
      </c>
      <c r="B125" s="103" t="s">
        <v>175</v>
      </c>
      <c r="C125" s="104">
        <v>723298</v>
      </c>
      <c r="D125" s="104">
        <v>100000</v>
      </c>
      <c r="E125" s="104">
        <v>13.8255601425692</v>
      </c>
      <c r="F125" s="104">
        <v>823298</v>
      </c>
    </row>
    <row r="126" spans="1:6" s="109" customFormat="1">
      <c r="A126" s="106">
        <v>321</v>
      </c>
      <c r="B126" s="107" t="s">
        <v>176</v>
      </c>
      <c r="C126" s="108">
        <v>35000</v>
      </c>
      <c r="D126" s="108">
        <v>0</v>
      </c>
      <c r="E126" s="108">
        <v>0</v>
      </c>
      <c r="F126" s="108">
        <v>35000</v>
      </c>
    </row>
    <row r="127" spans="1:6" s="109" customFormat="1">
      <c r="A127" s="106">
        <v>322</v>
      </c>
      <c r="B127" s="107" t="s">
        <v>177</v>
      </c>
      <c r="C127" s="108">
        <v>298475</v>
      </c>
      <c r="D127" s="108">
        <v>10000</v>
      </c>
      <c r="E127" s="108">
        <v>3.3503643521232895</v>
      </c>
      <c r="F127" s="108">
        <v>308475</v>
      </c>
    </row>
    <row r="128" spans="1:6" s="109" customFormat="1">
      <c r="A128" s="106">
        <v>323</v>
      </c>
      <c r="B128" s="107" t="s">
        <v>178</v>
      </c>
      <c r="C128" s="108">
        <v>373135</v>
      </c>
      <c r="D128" s="108">
        <v>90000</v>
      </c>
      <c r="E128" s="108">
        <v>24.119956584078103</v>
      </c>
      <c r="F128" s="108">
        <v>463135</v>
      </c>
    </row>
    <row r="129" spans="1:6" s="109" customFormat="1">
      <c r="A129" s="106">
        <v>329</v>
      </c>
      <c r="B129" s="107" t="s">
        <v>180</v>
      </c>
      <c r="C129" s="108">
        <v>16688</v>
      </c>
      <c r="D129" s="108">
        <v>0</v>
      </c>
      <c r="E129" s="108">
        <v>0</v>
      </c>
      <c r="F129" s="108">
        <v>16688</v>
      </c>
    </row>
    <row r="130" spans="1:6" s="105" customFormat="1">
      <c r="A130" s="102">
        <v>34</v>
      </c>
      <c r="B130" s="103" t="s">
        <v>181</v>
      </c>
      <c r="C130" s="104">
        <v>5500</v>
      </c>
      <c r="D130" s="104">
        <v>0</v>
      </c>
      <c r="E130" s="104">
        <v>0</v>
      </c>
      <c r="F130" s="104">
        <v>5500</v>
      </c>
    </row>
    <row r="131" spans="1:6" s="109" customFormat="1">
      <c r="A131" s="106">
        <v>343</v>
      </c>
      <c r="B131" s="107" t="s">
        <v>183</v>
      </c>
      <c r="C131" s="108">
        <v>5500</v>
      </c>
      <c r="D131" s="108">
        <v>0</v>
      </c>
      <c r="E131" s="108">
        <v>0</v>
      </c>
      <c r="F131" s="108">
        <v>5500</v>
      </c>
    </row>
    <row r="132" spans="1:6" s="105" customFormat="1">
      <c r="A132" s="102">
        <v>4</v>
      </c>
      <c r="B132" s="103" t="s">
        <v>200</v>
      </c>
      <c r="C132" s="104">
        <v>0</v>
      </c>
      <c r="D132" s="104">
        <v>113000</v>
      </c>
      <c r="E132" s="104"/>
      <c r="F132" s="104">
        <v>113000</v>
      </c>
    </row>
    <row r="133" spans="1:6" s="105" customFormat="1">
      <c r="A133" s="102">
        <v>42</v>
      </c>
      <c r="B133" s="103" t="s">
        <v>201</v>
      </c>
      <c r="C133" s="104">
        <v>0</v>
      </c>
      <c r="D133" s="104">
        <v>63000</v>
      </c>
      <c r="E133" s="104"/>
      <c r="F133" s="104">
        <v>63000</v>
      </c>
    </row>
    <row r="134" spans="1:6" s="109" customFormat="1">
      <c r="A134" s="106">
        <v>422</v>
      </c>
      <c r="B134" s="107" t="s">
        <v>202</v>
      </c>
      <c r="C134" s="108">
        <v>0</v>
      </c>
      <c r="D134" s="108">
        <v>63000</v>
      </c>
      <c r="E134" s="108"/>
      <c r="F134" s="108">
        <v>63000</v>
      </c>
    </row>
    <row r="135" spans="1:6" s="105" customFormat="1">
      <c r="A135" s="102">
        <v>45</v>
      </c>
      <c r="B135" s="103" t="s">
        <v>220</v>
      </c>
      <c r="C135" s="104">
        <v>0</v>
      </c>
      <c r="D135" s="104">
        <v>50000</v>
      </c>
      <c r="E135" s="104"/>
      <c r="F135" s="104">
        <v>50000</v>
      </c>
    </row>
    <row r="136" spans="1:6" s="109" customFormat="1">
      <c r="A136" s="106">
        <v>451</v>
      </c>
      <c r="B136" s="107" t="s">
        <v>221</v>
      </c>
      <c r="C136" s="108">
        <v>0</v>
      </c>
      <c r="D136" s="108">
        <v>50000</v>
      </c>
      <c r="E136" s="108"/>
      <c r="F136" s="108">
        <v>50000</v>
      </c>
    </row>
    <row r="137" spans="1:6">
      <c r="A137" s="100" t="s">
        <v>224</v>
      </c>
      <c r="B137" s="100"/>
      <c r="C137" s="101">
        <v>173671</v>
      </c>
      <c r="D137" s="101">
        <v>0</v>
      </c>
      <c r="E137" s="101">
        <v>0</v>
      </c>
      <c r="F137" s="101">
        <v>173671</v>
      </c>
    </row>
    <row r="138" spans="1:6">
      <c r="A138" s="100" t="s">
        <v>225</v>
      </c>
      <c r="B138" s="100"/>
      <c r="C138" s="101">
        <v>173671</v>
      </c>
      <c r="D138" s="101">
        <v>0</v>
      </c>
      <c r="E138" s="101">
        <v>0</v>
      </c>
      <c r="F138" s="101">
        <v>173671</v>
      </c>
    </row>
    <row r="139" spans="1:6" s="105" customFormat="1">
      <c r="A139" s="102">
        <v>3</v>
      </c>
      <c r="B139" s="103" t="s">
        <v>170</v>
      </c>
      <c r="C139" s="104">
        <v>173671</v>
      </c>
      <c r="D139" s="104">
        <v>0</v>
      </c>
      <c r="E139" s="104">
        <v>0</v>
      </c>
      <c r="F139" s="104">
        <v>173671</v>
      </c>
    </row>
    <row r="140" spans="1:6" s="105" customFormat="1">
      <c r="A140" s="102">
        <v>31</v>
      </c>
      <c r="B140" s="103" t="s">
        <v>171</v>
      </c>
      <c r="C140" s="104">
        <v>173671</v>
      </c>
      <c r="D140" s="104">
        <v>0</v>
      </c>
      <c r="E140" s="104">
        <v>0</v>
      </c>
      <c r="F140" s="104">
        <v>173671</v>
      </c>
    </row>
    <row r="141" spans="1:6" s="109" customFormat="1">
      <c r="A141" s="106">
        <v>311</v>
      </c>
      <c r="B141" s="107" t="s">
        <v>172</v>
      </c>
      <c r="C141" s="108">
        <v>150702</v>
      </c>
      <c r="D141" s="108">
        <v>0</v>
      </c>
      <c r="E141" s="108">
        <v>0</v>
      </c>
      <c r="F141" s="108">
        <v>150702</v>
      </c>
    </row>
    <row r="142" spans="1:6" s="109" customFormat="1">
      <c r="A142" s="106">
        <v>313</v>
      </c>
      <c r="B142" s="107" t="s">
        <v>174</v>
      </c>
      <c r="C142" s="108">
        <v>22969</v>
      </c>
      <c r="D142" s="108">
        <v>0</v>
      </c>
      <c r="E142" s="108">
        <v>0</v>
      </c>
      <c r="F142" s="108">
        <v>22969</v>
      </c>
    </row>
    <row r="143" spans="1:6">
      <c r="A143" s="110" t="s">
        <v>226</v>
      </c>
      <c r="B143" s="110"/>
      <c r="C143" s="111">
        <v>132002</v>
      </c>
      <c r="D143" s="111">
        <v>174541</v>
      </c>
      <c r="E143" s="111">
        <v>132.22602687838099</v>
      </c>
      <c r="F143" s="111">
        <v>306543</v>
      </c>
    </row>
    <row r="144" spans="1:6">
      <c r="A144" s="100" t="s">
        <v>217</v>
      </c>
      <c r="B144" s="100"/>
      <c r="C144" s="101">
        <v>129002</v>
      </c>
      <c r="D144" s="101">
        <v>174541</v>
      </c>
      <c r="E144" s="101">
        <v>135.30100308522401</v>
      </c>
      <c r="F144" s="101">
        <v>303543</v>
      </c>
    </row>
    <row r="145" spans="1:6">
      <c r="A145" s="100" t="s">
        <v>223</v>
      </c>
      <c r="B145" s="100"/>
      <c r="C145" s="101">
        <v>129002</v>
      </c>
      <c r="D145" s="101">
        <v>174541</v>
      </c>
      <c r="E145" s="101">
        <v>135.30100308522401</v>
      </c>
      <c r="F145" s="101">
        <v>303543</v>
      </c>
    </row>
    <row r="146" spans="1:6" s="105" customFormat="1">
      <c r="A146" s="102">
        <v>3</v>
      </c>
      <c r="B146" s="103" t="s">
        <v>170</v>
      </c>
      <c r="C146" s="104">
        <v>129002</v>
      </c>
      <c r="D146" s="104">
        <v>26329</v>
      </c>
      <c r="E146" s="104">
        <v>20.409761088975401</v>
      </c>
      <c r="F146" s="104">
        <v>155331</v>
      </c>
    </row>
    <row r="147" spans="1:6" s="105" customFormat="1">
      <c r="A147" s="102">
        <v>32</v>
      </c>
      <c r="B147" s="103" t="s">
        <v>175</v>
      </c>
      <c r="C147" s="104">
        <v>129002</v>
      </c>
      <c r="D147" s="104">
        <v>26329</v>
      </c>
      <c r="E147" s="104">
        <v>20.409761088975401</v>
      </c>
      <c r="F147" s="104">
        <v>155331</v>
      </c>
    </row>
    <row r="148" spans="1:6" s="109" customFormat="1">
      <c r="A148" s="106">
        <v>321</v>
      </c>
      <c r="B148" s="107" t="s">
        <v>176</v>
      </c>
      <c r="C148" s="108">
        <v>30000</v>
      </c>
      <c r="D148" s="108">
        <v>0</v>
      </c>
      <c r="E148" s="108">
        <v>0</v>
      </c>
      <c r="F148" s="108">
        <v>30000</v>
      </c>
    </row>
    <row r="149" spans="1:6" s="109" customFormat="1">
      <c r="A149" s="106">
        <v>322</v>
      </c>
      <c r="B149" s="107" t="s">
        <v>177</v>
      </c>
      <c r="C149" s="108">
        <v>38000</v>
      </c>
      <c r="D149" s="108">
        <v>0</v>
      </c>
      <c r="E149" s="108">
        <v>0</v>
      </c>
      <c r="F149" s="108">
        <v>38000</v>
      </c>
    </row>
    <row r="150" spans="1:6" s="109" customFormat="1">
      <c r="A150" s="106">
        <v>323</v>
      </c>
      <c r="B150" s="107" t="s">
        <v>178</v>
      </c>
      <c r="C150" s="108">
        <v>56202</v>
      </c>
      <c r="D150" s="108">
        <v>26329</v>
      </c>
      <c r="E150" s="108">
        <v>46.847087292267197</v>
      </c>
      <c r="F150" s="108">
        <v>82531</v>
      </c>
    </row>
    <row r="151" spans="1:6" s="109" customFormat="1">
      <c r="A151" s="106">
        <v>329</v>
      </c>
      <c r="B151" s="107" t="s">
        <v>180</v>
      </c>
      <c r="C151" s="108">
        <v>4800</v>
      </c>
      <c r="D151" s="108">
        <v>0</v>
      </c>
      <c r="E151" s="108">
        <v>0</v>
      </c>
      <c r="F151" s="108">
        <v>4800</v>
      </c>
    </row>
    <row r="152" spans="1:6" s="105" customFormat="1">
      <c r="A152" s="102">
        <v>4</v>
      </c>
      <c r="B152" s="103" t="s">
        <v>200</v>
      </c>
      <c r="C152" s="104">
        <v>0</v>
      </c>
      <c r="D152" s="104">
        <v>148212</v>
      </c>
      <c r="E152" s="104"/>
      <c r="F152" s="104">
        <v>148212</v>
      </c>
    </row>
    <row r="153" spans="1:6" s="105" customFormat="1">
      <c r="A153" s="102">
        <v>45</v>
      </c>
      <c r="B153" s="103" t="s">
        <v>220</v>
      </c>
      <c r="C153" s="104">
        <v>0</v>
      </c>
      <c r="D153" s="104">
        <v>148212</v>
      </c>
      <c r="E153" s="104"/>
      <c r="F153" s="104">
        <v>148212</v>
      </c>
    </row>
    <row r="154" spans="1:6" s="109" customFormat="1">
      <c r="A154" s="106">
        <v>451</v>
      </c>
      <c r="B154" s="107" t="s">
        <v>221</v>
      </c>
      <c r="C154" s="108">
        <v>0</v>
      </c>
      <c r="D154" s="108">
        <v>148212</v>
      </c>
      <c r="E154" s="108"/>
      <c r="F154" s="108">
        <v>148212</v>
      </c>
    </row>
    <row r="155" spans="1:6">
      <c r="A155" s="100" t="s">
        <v>224</v>
      </c>
      <c r="B155" s="100"/>
      <c r="C155" s="101">
        <v>3000</v>
      </c>
      <c r="D155" s="101">
        <v>0</v>
      </c>
      <c r="E155" s="101">
        <v>0</v>
      </c>
      <c r="F155" s="101">
        <v>3000</v>
      </c>
    </row>
    <row r="156" spans="1:6">
      <c r="A156" s="100" t="s">
        <v>225</v>
      </c>
      <c r="B156" s="100"/>
      <c r="C156" s="101">
        <v>3000</v>
      </c>
      <c r="D156" s="101">
        <v>0</v>
      </c>
      <c r="E156" s="101">
        <v>0</v>
      </c>
      <c r="F156" s="101">
        <v>3000</v>
      </c>
    </row>
    <row r="157" spans="1:6" s="105" customFormat="1">
      <c r="A157" s="102">
        <v>3</v>
      </c>
      <c r="B157" s="103" t="s">
        <v>170</v>
      </c>
      <c r="C157" s="104">
        <v>3000</v>
      </c>
      <c r="D157" s="104">
        <v>0</v>
      </c>
      <c r="E157" s="104">
        <v>0</v>
      </c>
      <c r="F157" s="104">
        <v>3000</v>
      </c>
    </row>
    <row r="158" spans="1:6" s="105" customFormat="1">
      <c r="A158" s="102">
        <v>32</v>
      </c>
      <c r="B158" s="103" t="s">
        <v>175</v>
      </c>
      <c r="C158" s="104">
        <v>3000</v>
      </c>
      <c r="D158" s="104">
        <v>0</v>
      </c>
      <c r="E158" s="104">
        <v>0</v>
      </c>
      <c r="F158" s="104">
        <v>3000</v>
      </c>
    </row>
    <row r="159" spans="1:6" s="109" customFormat="1">
      <c r="A159" s="106">
        <v>323</v>
      </c>
      <c r="B159" s="107" t="s">
        <v>178</v>
      </c>
      <c r="C159" s="108">
        <v>3000</v>
      </c>
      <c r="D159" s="108">
        <v>0</v>
      </c>
      <c r="E159" s="108">
        <v>0</v>
      </c>
      <c r="F159" s="108">
        <v>3000</v>
      </c>
    </row>
    <row r="160" spans="1:6">
      <c r="A160" s="110" t="s">
        <v>227</v>
      </c>
      <c r="B160" s="110"/>
      <c r="C160" s="111">
        <v>1001404</v>
      </c>
      <c r="D160" s="111">
        <v>371587</v>
      </c>
      <c r="E160" s="111">
        <v>37.106602330328201</v>
      </c>
      <c r="F160" s="111">
        <v>1372991</v>
      </c>
    </row>
    <row r="161" spans="1:6">
      <c r="A161" s="100" t="s">
        <v>217</v>
      </c>
      <c r="B161" s="100"/>
      <c r="C161" s="101">
        <v>631718</v>
      </c>
      <c r="D161" s="101">
        <v>371587</v>
      </c>
      <c r="E161" s="101">
        <v>58.821657765015402</v>
      </c>
      <c r="F161" s="101">
        <v>1003305</v>
      </c>
    </row>
    <row r="162" spans="1:6">
      <c r="A162" s="100" t="s">
        <v>223</v>
      </c>
      <c r="B162" s="100"/>
      <c r="C162" s="101">
        <v>631718</v>
      </c>
      <c r="D162" s="101">
        <v>371587</v>
      </c>
      <c r="E162" s="101">
        <v>58.821657765015402</v>
      </c>
      <c r="F162" s="101">
        <v>1003305</v>
      </c>
    </row>
    <row r="163" spans="1:6" s="105" customFormat="1">
      <c r="A163" s="102">
        <v>3</v>
      </c>
      <c r="B163" s="103" t="s">
        <v>170</v>
      </c>
      <c r="C163" s="104">
        <v>631718</v>
      </c>
      <c r="D163" s="104">
        <v>90000</v>
      </c>
      <c r="E163" s="104">
        <v>14.2468633155934</v>
      </c>
      <c r="F163" s="104">
        <v>721718</v>
      </c>
    </row>
    <row r="164" spans="1:6" s="105" customFormat="1">
      <c r="A164" s="102">
        <v>32</v>
      </c>
      <c r="B164" s="103" t="s">
        <v>175</v>
      </c>
      <c r="C164" s="104">
        <v>625868</v>
      </c>
      <c r="D164" s="104">
        <v>90000</v>
      </c>
      <c r="E164" s="104">
        <v>14.380029015703</v>
      </c>
      <c r="F164" s="104">
        <v>715868</v>
      </c>
    </row>
    <row r="165" spans="1:6" s="109" customFormat="1">
      <c r="A165" s="106">
        <v>321</v>
      </c>
      <c r="B165" s="107" t="s">
        <v>176</v>
      </c>
      <c r="C165" s="108">
        <v>32500</v>
      </c>
      <c r="D165" s="108">
        <v>0</v>
      </c>
      <c r="E165" s="108">
        <v>0</v>
      </c>
      <c r="F165" s="108">
        <v>32500</v>
      </c>
    </row>
    <row r="166" spans="1:6" s="109" customFormat="1">
      <c r="A166" s="106">
        <v>322</v>
      </c>
      <c r="B166" s="107" t="s">
        <v>177</v>
      </c>
      <c r="C166" s="108">
        <v>405068</v>
      </c>
      <c r="D166" s="108">
        <v>10000</v>
      </c>
      <c r="E166" s="108">
        <v>2.4687213011148699</v>
      </c>
      <c r="F166" s="108">
        <v>415068</v>
      </c>
    </row>
    <row r="167" spans="1:6" s="109" customFormat="1">
      <c r="A167" s="106">
        <v>323</v>
      </c>
      <c r="B167" s="107" t="s">
        <v>178</v>
      </c>
      <c r="C167" s="108">
        <v>182250</v>
      </c>
      <c r="D167" s="108">
        <v>80000</v>
      </c>
      <c r="E167" s="108">
        <v>43.895747599451305</v>
      </c>
      <c r="F167" s="108">
        <v>262250</v>
      </c>
    </row>
    <row r="168" spans="1:6" s="109" customFormat="1">
      <c r="A168" s="106">
        <v>329</v>
      </c>
      <c r="B168" s="107" t="s">
        <v>180</v>
      </c>
      <c r="C168" s="108">
        <v>6050</v>
      </c>
      <c r="D168" s="108">
        <v>0</v>
      </c>
      <c r="E168" s="108">
        <v>0</v>
      </c>
      <c r="F168" s="108">
        <v>6050</v>
      </c>
    </row>
    <row r="169" spans="1:6" s="105" customFormat="1">
      <c r="A169" s="102">
        <v>34</v>
      </c>
      <c r="B169" s="103" t="s">
        <v>181</v>
      </c>
      <c r="C169" s="104">
        <v>5850</v>
      </c>
      <c r="D169" s="104">
        <v>0</v>
      </c>
      <c r="E169" s="104">
        <v>0</v>
      </c>
      <c r="F169" s="104">
        <v>5850</v>
      </c>
    </row>
    <row r="170" spans="1:6" s="109" customFormat="1">
      <c r="A170" s="106">
        <v>343</v>
      </c>
      <c r="B170" s="107" t="s">
        <v>183</v>
      </c>
      <c r="C170" s="108">
        <v>5850</v>
      </c>
      <c r="D170" s="108">
        <v>0</v>
      </c>
      <c r="E170" s="108">
        <v>0</v>
      </c>
      <c r="F170" s="108">
        <v>5850</v>
      </c>
    </row>
    <row r="171" spans="1:6" s="105" customFormat="1">
      <c r="A171" s="102">
        <v>4</v>
      </c>
      <c r="B171" s="103" t="s">
        <v>200</v>
      </c>
      <c r="C171" s="104">
        <v>0</v>
      </c>
      <c r="D171" s="104">
        <v>281587</v>
      </c>
      <c r="E171" s="104"/>
      <c r="F171" s="104">
        <v>281587</v>
      </c>
    </row>
    <row r="172" spans="1:6" s="105" customFormat="1">
      <c r="A172" s="102">
        <v>42</v>
      </c>
      <c r="B172" s="103" t="s">
        <v>201</v>
      </c>
      <c r="C172" s="104">
        <v>0</v>
      </c>
      <c r="D172" s="104">
        <v>30000</v>
      </c>
      <c r="E172" s="104"/>
      <c r="F172" s="104">
        <v>30000</v>
      </c>
    </row>
    <row r="173" spans="1:6" s="109" customFormat="1">
      <c r="A173" s="106">
        <v>422</v>
      </c>
      <c r="B173" s="107" t="s">
        <v>202</v>
      </c>
      <c r="C173" s="108">
        <v>0</v>
      </c>
      <c r="D173" s="108">
        <v>30000</v>
      </c>
      <c r="E173" s="108"/>
      <c r="F173" s="108">
        <v>30000</v>
      </c>
    </row>
    <row r="174" spans="1:6" s="105" customFormat="1">
      <c r="A174" s="102">
        <v>45</v>
      </c>
      <c r="B174" s="103" t="s">
        <v>220</v>
      </c>
      <c r="C174" s="104">
        <v>0</v>
      </c>
      <c r="D174" s="104">
        <v>251587</v>
      </c>
      <c r="E174" s="104"/>
      <c r="F174" s="104">
        <v>251587</v>
      </c>
    </row>
    <row r="175" spans="1:6" s="109" customFormat="1">
      <c r="A175" s="106">
        <v>451</v>
      </c>
      <c r="B175" s="107" t="s">
        <v>221</v>
      </c>
      <c r="C175" s="108">
        <v>0</v>
      </c>
      <c r="D175" s="108">
        <v>251587</v>
      </c>
      <c r="E175" s="108"/>
      <c r="F175" s="108">
        <v>251587</v>
      </c>
    </row>
    <row r="176" spans="1:6">
      <c r="A176" s="100" t="s">
        <v>224</v>
      </c>
      <c r="B176" s="100"/>
      <c r="C176" s="101">
        <v>369686</v>
      </c>
      <c r="D176" s="101">
        <v>0</v>
      </c>
      <c r="E176" s="101">
        <v>0</v>
      </c>
      <c r="F176" s="101">
        <v>369686</v>
      </c>
    </row>
    <row r="177" spans="1:6">
      <c r="A177" s="100" t="s">
        <v>225</v>
      </c>
      <c r="B177" s="100"/>
      <c r="C177" s="101">
        <v>369686</v>
      </c>
      <c r="D177" s="101">
        <v>0</v>
      </c>
      <c r="E177" s="101">
        <v>0</v>
      </c>
      <c r="F177" s="101">
        <v>369686</v>
      </c>
    </row>
    <row r="178" spans="1:6" s="105" customFormat="1">
      <c r="A178" s="102">
        <v>3</v>
      </c>
      <c r="B178" s="103" t="s">
        <v>170</v>
      </c>
      <c r="C178" s="104">
        <v>369686</v>
      </c>
      <c r="D178" s="104">
        <v>0</v>
      </c>
      <c r="E178" s="104">
        <v>0</v>
      </c>
      <c r="F178" s="104">
        <v>369686</v>
      </c>
    </row>
    <row r="179" spans="1:6" s="105" customFormat="1">
      <c r="A179" s="102">
        <v>31</v>
      </c>
      <c r="B179" s="103" t="s">
        <v>171</v>
      </c>
      <c r="C179" s="104">
        <v>360090</v>
      </c>
      <c r="D179" s="104">
        <v>0</v>
      </c>
      <c r="E179" s="104">
        <v>0</v>
      </c>
      <c r="F179" s="104">
        <v>360090</v>
      </c>
    </row>
    <row r="180" spans="1:6" s="109" customFormat="1">
      <c r="A180" s="106">
        <v>311</v>
      </c>
      <c r="B180" s="107" t="s">
        <v>172</v>
      </c>
      <c r="C180" s="108">
        <v>312550</v>
      </c>
      <c r="D180" s="108">
        <v>0</v>
      </c>
      <c r="E180" s="108">
        <v>0</v>
      </c>
      <c r="F180" s="108">
        <v>312550</v>
      </c>
    </row>
    <row r="181" spans="1:6" s="109" customFormat="1">
      <c r="A181" s="106">
        <v>313</v>
      </c>
      <c r="B181" s="107" t="s">
        <v>174</v>
      </c>
      <c r="C181" s="108">
        <v>47540</v>
      </c>
      <c r="D181" s="108">
        <v>0</v>
      </c>
      <c r="E181" s="108">
        <v>0</v>
      </c>
      <c r="F181" s="108">
        <v>47540</v>
      </c>
    </row>
    <row r="182" spans="1:6" s="105" customFormat="1">
      <c r="A182" s="102">
        <v>32</v>
      </c>
      <c r="B182" s="103" t="s">
        <v>175</v>
      </c>
      <c r="C182" s="104">
        <v>9596</v>
      </c>
      <c r="D182" s="104">
        <v>0</v>
      </c>
      <c r="E182" s="104">
        <v>0</v>
      </c>
      <c r="F182" s="104">
        <v>9596</v>
      </c>
    </row>
    <row r="183" spans="1:6" s="109" customFormat="1">
      <c r="A183" s="106">
        <v>321</v>
      </c>
      <c r="B183" s="107" t="s">
        <v>176</v>
      </c>
      <c r="C183" s="108">
        <v>4104</v>
      </c>
      <c r="D183" s="108">
        <v>0</v>
      </c>
      <c r="E183" s="108">
        <v>0</v>
      </c>
      <c r="F183" s="108">
        <v>4104</v>
      </c>
    </row>
    <row r="184" spans="1:6" s="109" customFormat="1">
      <c r="A184" s="106">
        <v>323</v>
      </c>
      <c r="B184" s="107" t="s">
        <v>178</v>
      </c>
      <c r="C184" s="108">
        <v>5492</v>
      </c>
      <c r="D184" s="108">
        <v>0</v>
      </c>
      <c r="E184" s="108">
        <v>0</v>
      </c>
      <c r="F184" s="108">
        <v>5492</v>
      </c>
    </row>
    <row r="185" spans="1:6">
      <c r="A185" s="98" t="s">
        <v>228</v>
      </c>
      <c r="B185" s="98"/>
      <c r="C185" s="99">
        <v>4629900</v>
      </c>
      <c r="D185" s="99">
        <v>0</v>
      </c>
      <c r="E185" s="99">
        <v>0</v>
      </c>
      <c r="F185" s="99">
        <v>4629900</v>
      </c>
    </row>
    <row r="186" spans="1:6">
      <c r="A186" s="110" t="s">
        <v>229</v>
      </c>
      <c r="B186" s="110"/>
      <c r="C186" s="111">
        <v>4629900</v>
      </c>
      <c r="D186" s="111">
        <v>0</v>
      </c>
      <c r="E186" s="111">
        <v>0</v>
      </c>
      <c r="F186" s="111">
        <v>4629900</v>
      </c>
    </row>
    <row r="187" spans="1:6">
      <c r="A187" s="100" t="s">
        <v>230</v>
      </c>
      <c r="B187" s="100"/>
      <c r="C187" s="101">
        <v>4629900</v>
      </c>
      <c r="D187" s="101">
        <v>0</v>
      </c>
      <c r="E187" s="101">
        <v>0</v>
      </c>
      <c r="F187" s="101">
        <v>4629900</v>
      </c>
    </row>
    <row r="188" spans="1:6">
      <c r="A188" s="100" t="s">
        <v>231</v>
      </c>
      <c r="B188" s="100"/>
      <c r="C188" s="101">
        <v>4629900</v>
      </c>
      <c r="D188" s="101">
        <v>0</v>
      </c>
      <c r="E188" s="101">
        <v>0</v>
      </c>
      <c r="F188" s="101">
        <v>4629900</v>
      </c>
    </row>
    <row r="189" spans="1:6" s="105" customFormat="1">
      <c r="A189" s="102">
        <v>3</v>
      </c>
      <c r="B189" s="103" t="s">
        <v>170</v>
      </c>
      <c r="C189" s="104">
        <v>4623900</v>
      </c>
      <c r="D189" s="104">
        <v>0</v>
      </c>
      <c r="E189" s="104">
        <v>0</v>
      </c>
      <c r="F189" s="104">
        <v>4623900</v>
      </c>
    </row>
    <row r="190" spans="1:6" s="105" customFormat="1">
      <c r="A190" s="102">
        <v>31</v>
      </c>
      <c r="B190" s="103" t="s">
        <v>171</v>
      </c>
      <c r="C190" s="104">
        <v>4250170</v>
      </c>
      <c r="D190" s="104">
        <v>0</v>
      </c>
      <c r="E190" s="104">
        <v>0</v>
      </c>
      <c r="F190" s="104">
        <v>4250170</v>
      </c>
    </row>
    <row r="191" spans="1:6" s="109" customFormat="1">
      <c r="A191" s="106">
        <v>311</v>
      </c>
      <c r="B191" s="107" t="s">
        <v>172</v>
      </c>
      <c r="C191" s="108">
        <v>3614250</v>
      </c>
      <c r="D191" s="108">
        <v>0</v>
      </c>
      <c r="E191" s="108">
        <v>0</v>
      </c>
      <c r="F191" s="108">
        <v>3614250</v>
      </c>
    </row>
    <row r="192" spans="1:6" s="109" customFormat="1">
      <c r="A192" s="106">
        <v>312</v>
      </c>
      <c r="B192" s="107" t="s">
        <v>173</v>
      </c>
      <c r="C192" s="108">
        <v>9250</v>
      </c>
      <c r="D192" s="108">
        <v>0</v>
      </c>
      <c r="E192" s="108">
        <v>0</v>
      </c>
      <c r="F192" s="108">
        <v>9250</v>
      </c>
    </row>
    <row r="193" spans="1:6" s="109" customFormat="1">
      <c r="A193" s="106">
        <v>313</v>
      </c>
      <c r="B193" s="107" t="s">
        <v>174</v>
      </c>
      <c r="C193" s="108">
        <v>626670</v>
      </c>
      <c r="D193" s="108">
        <v>0</v>
      </c>
      <c r="E193" s="108">
        <v>0</v>
      </c>
      <c r="F193" s="108">
        <v>626670</v>
      </c>
    </row>
    <row r="194" spans="1:6" s="105" customFormat="1">
      <c r="A194" s="102">
        <v>32</v>
      </c>
      <c r="B194" s="103" t="s">
        <v>175</v>
      </c>
      <c r="C194" s="104">
        <v>373730</v>
      </c>
      <c r="D194" s="104">
        <v>0</v>
      </c>
      <c r="E194" s="104">
        <v>0</v>
      </c>
      <c r="F194" s="104">
        <v>373730</v>
      </c>
    </row>
    <row r="195" spans="1:6" s="109" customFormat="1">
      <c r="A195" s="106">
        <v>321</v>
      </c>
      <c r="B195" s="107" t="s">
        <v>176</v>
      </c>
      <c r="C195" s="108">
        <v>54000</v>
      </c>
      <c r="D195" s="108">
        <v>0</v>
      </c>
      <c r="E195" s="108">
        <v>0</v>
      </c>
      <c r="F195" s="108">
        <v>54000</v>
      </c>
    </row>
    <row r="196" spans="1:6" s="109" customFormat="1">
      <c r="A196" s="106">
        <v>322</v>
      </c>
      <c r="B196" s="107" t="s">
        <v>177</v>
      </c>
      <c r="C196" s="108">
        <v>98000</v>
      </c>
      <c r="D196" s="108">
        <v>0</v>
      </c>
      <c r="E196" s="108">
        <v>0</v>
      </c>
      <c r="F196" s="108">
        <v>98000</v>
      </c>
    </row>
    <row r="197" spans="1:6" s="109" customFormat="1">
      <c r="A197" s="106">
        <v>323</v>
      </c>
      <c r="B197" s="107" t="s">
        <v>178</v>
      </c>
      <c r="C197" s="108">
        <v>192000</v>
      </c>
      <c r="D197" s="108">
        <v>0</v>
      </c>
      <c r="E197" s="108">
        <v>0</v>
      </c>
      <c r="F197" s="108">
        <v>192000</v>
      </c>
    </row>
    <row r="198" spans="1:6" s="109" customFormat="1">
      <c r="A198" s="106">
        <v>329</v>
      </c>
      <c r="B198" s="107" t="s">
        <v>180</v>
      </c>
      <c r="C198" s="108">
        <v>29730</v>
      </c>
      <c r="D198" s="108">
        <v>0</v>
      </c>
      <c r="E198" s="108">
        <v>0</v>
      </c>
      <c r="F198" s="108">
        <v>29730</v>
      </c>
    </row>
    <row r="199" spans="1:6" s="105" customFormat="1">
      <c r="A199" s="102">
        <v>4</v>
      </c>
      <c r="B199" s="103" t="s">
        <v>200</v>
      </c>
      <c r="C199" s="104">
        <v>6000</v>
      </c>
      <c r="D199" s="104">
        <v>0</v>
      </c>
      <c r="E199" s="104">
        <v>0</v>
      </c>
      <c r="F199" s="104">
        <v>6000</v>
      </c>
    </row>
    <row r="200" spans="1:6" s="105" customFormat="1">
      <c r="A200" s="102">
        <v>42</v>
      </c>
      <c r="B200" s="103" t="s">
        <v>201</v>
      </c>
      <c r="C200" s="104">
        <v>6000</v>
      </c>
      <c r="D200" s="104">
        <v>0</v>
      </c>
      <c r="E200" s="104">
        <v>0</v>
      </c>
      <c r="F200" s="104">
        <v>6000</v>
      </c>
    </row>
    <row r="201" spans="1:6" s="109" customFormat="1">
      <c r="A201" s="106">
        <v>426</v>
      </c>
      <c r="B201" s="107" t="s">
        <v>203</v>
      </c>
      <c r="C201" s="108">
        <v>6000</v>
      </c>
      <c r="D201" s="108">
        <v>0</v>
      </c>
      <c r="E201" s="108">
        <v>0</v>
      </c>
      <c r="F201" s="108">
        <v>6000</v>
      </c>
    </row>
    <row r="202" spans="1:6">
      <c r="A202" s="98" t="s">
        <v>232</v>
      </c>
      <c r="B202" s="98"/>
      <c r="C202" s="99">
        <v>9524000</v>
      </c>
      <c r="D202" s="99">
        <v>724150</v>
      </c>
      <c r="E202" s="99">
        <v>7.6034229315413704</v>
      </c>
      <c r="F202" s="99">
        <v>10248150</v>
      </c>
    </row>
    <row r="203" spans="1:6">
      <c r="A203" s="100" t="s">
        <v>233</v>
      </c>
      <c r="B203" s="100"/>
      <c r="C203" s="101">
        <v>1054000</v>
      </c>
      <c r="D203" s="101">
        <v>186000</v>
      </c>
      <c r="E203" s="101">
        <v>17.647058823529402</v>
      </c>
      <c r="F203" s="101">
        <v>1240000</v>
      </c>
    </row>
    <row r="204" spans="1:6">
      <c r="A204" s="100" t="s">
        <v>234</v>
      </c>
      <c r="B204" s="100"/>
      <c r="C204" s="101">
        <v>500000</v>
      </c>
      <c r="D204" s="101">
        <v>100000</v>
      </c>
      <c r="E204" s="101">
        <v>20</v>
      </c>
      <c r="F204" s="101">
        <v>600000</v>
      </c>
    </row>
    <row r="205" spans="1:6" s="105" customFormat="1">
      <c r="A205" s="102">
        <v>3</v>
      </c>
      <c r="B205" s="103" t="s">
        <v>170</v>
      </c>
      <c r="C205" s="104">
        <v>500000</v>
      </c>
      <c r="D205" s="104">
        <v>100000</v>
      </c>
      <c r="E205" s="104">
        <v>20</v>
      </c>
      <c r="F205" s="104">
        <v>600000</v>
      </c>
    </row>
    <row r="206" spans="1:6" s="105" customFormat="1">
      <c r="A206" s="102">
        <v>32</v>
      </c>
      <c r="B206" s="103" t="s">
        <v>175</v>
      </c>
      <c r="C206" s="104">
        <v>459500</v>
      </c>
      <c r="D206" s="104">
        <v>100000</v>
      </c>
      <c r="E206" s="104">
        <v>21.7627856365615</v>
      </c>
      <c r="F206" s="104">
        <v>559500</v>
      </c>
    </row>
    <row r="207" spans="1:6" s="109" customFormat="1">
      <c r="A207" s="106">
        <v>322</v>
      </c>
      <c r="B207" s="107" t="s">
        <v>177</v>
      </c>
      <c r="C207" s="108">
        <v>1800</v>
      </c>
      <c r="D207" s="108">
        <v>0</v>
      </c>
      <c r="E207" s="108">
        <v>0</v>
      </c>
      <c r="F207" s="108">
        <v>1800</v>
      </c>
    </row>
    <row r="208" spans="1:6" s="109" customFormat="1">
      <c r="A208" s="106">
        <v>323</v>
      </c>
      <c r="B208" s="107" t="s">
        <v>178</v>
      </c>
      <c r="C208" s="108">
        <v>430000</v>
      </c>
      <c r="D208" s="108">
        <v>100000</v>
      </c>
      <c r="E208" s="108">
        <v>23.255813953488403</v>
      </c>
      <c r="F208" s="108">
        <v>530000</v>
      </c>
    </row>
    <row r="209" spans="1:6" s="109" customFormat="1">
      <c r="A209" s="106">
        <v>329</v>
      </c>
      <c r="B209" s="107" t="s">
        <v>180</v>
      </c>
      <c r="C209" s="108">
        <v>27700</v>
      </c>
      <c r="D209" s="108">
        <v>0</v>
      </c>
      <c r="E209" s="108">
        <v>0</v>
      </c>
      <c r="F209" s="108">
        <v>27700</v>
      </c>
    </row>
    <row r="210" spans="1:6" s="105" customFormat="1">
      <c r="A210" s="102">
        <v>38</v>
      </c>
      <c r="B210" s="103" t="s">
        <v>190</v>
      </c>
      <c r="C210" s="104">
        <v>40500</v>
      </c>
      <c r="D210" s="104">
        <v>0</v>
      </c>
      <c r="E210" s="104">
        <v>0</v>
      </c>
      <c r="F210" s="104">
        <v>40500</v>
      </c>
    </row>
    <row r="211" spans="1:6" s="109" customFormat="1">
      <c r="A211" s="106">
        <v>381</v>
      </c>
      <c r="B211" s="107" t="s">
        <v>191</v>
      </c>
      <c r="C211" s="108">
        <v>40500</v>
      </c>
      <c r="D211" s="108">
        <v>0</v>
      </c>
      <c r="E211" s="108">
        <v>0</v>
      </c>
      <c r="F211" s="108">
        <v>40500</v>
      </c>
    </row>
    <row r="212" spans="1:6">
      <c r="A212" s="100" t="s">
        <v>235</v>
      </c>
      <c r="B212" s="100"/>
      <c r="C212" s="101">
        <v>100000</v>
      </c>
      <c r="D212" s="101">
        <v>0</v>
      </c>
      <c r="E212" s="101">
        <v>0</v>
      </c>
      <c r="F212" s="101">
        <v>100000</v>
      </c>
    </row>
    <row r="213" spans="1:6" s="105" customFormat="1">
      <c r="A213" s="102">
        <v>3</v>
      </c>
      <c r="B213" s="103" t="s">
        <v>170</v>
      </c>
      <c r="C213" s="104">
        <v>81100</v>
      </c>
      <c r="D213" s="104">
        <v>13900</v>
      </c>
      <c r="E213" s="104">
        <v>17.139334155363802</v>
      </c>
      <c r="F213" s="104">
        <v>95000</v>
      </c>
    </row>
    <row r="214" spans="1:6" s="105" customFormat="1">
      <c r="A214" s="102">
        <v>32</v>
      </c>
      <c r="B214" s="103" t="s">
        <v>175</v>
      </c>
      <c r="C214" s="104">
        <v>76100</v>
      </c>
      <c r="D214" s="104">
        <v>13900</v>
      </c>
      <c r="E214" s="104">
        <v>18.2654402102497</v>
      </c>
      <c r="F214" s="104">
        <v>90000</v>
      </c>
    </row>
    <row r="215" spans="1:6" s="109" customFormat="1">
      <c r="A215" s="106">
        <v>322</v>
      </c>
      <c r="B215" s="107" t="s">
        <v>177</v>
      </c>
      <c r="C215" s="108">
        <v>21000</v>
      </c>
      <c r="D215" s="108">
        <v>-10000</v>
      </c>
      <c r="E215" s="108">
        <v>-47.619047619047606</v>
      </c>
      <c r="F215" s="108">
        <v>11000</v>
      </c>
    </row>
    <row r="216" spans="1:6" s="109" customFormat="1">
      <c r="A216" s="106">
        <v>323</v>
      </c>
      <c r="B216" s="107" t="s">
        <v>178</v>
      </c>
      <c r="C216" s="108">
        <v>55100</v>
      </c>
      <c r="D216" s="108">
        <v>20900</v>
      </c>
      <c r="E216" s="108">
        <v>37.931034482758598</v>
      </c>
      <c r="F216" s="108">
        <v>76000</v>
      </c>
    </row>
    <row r="217" spans="1:6" s="109" customFormat="1">
      <c r="A217" s="106">
        <v>329</v>
      </c>
      <c r="B217" s="107" t="s">
        <v>180</v>
      </c>
      <c r="C217" s="108">
        <v>0</v>
      </c>
      <c r="D217" s="108">
        <v>3000</v>
      </c>
      <c r="E217" s="108"/>
      <c r="F217" s="108">
        <v>3000</v>
      </c>
    </row>
    <row r="218" spans="1:6" s="105" customFormat="1">
      <c r="A218" s="102">
        <v>38</v>
      </c>
      <c r="B218" s="103" t="s">
        <v>190</v>
      </c>
      <c r="C218" s="104">
        <v>5000</v>
      </c>
      <c r="D218" s="104">
        <v>0</v>
      </c>
      <c r="E218" s="104">
        <v>0</v>
      </c>
      <c r="F218" s="104">
        <v>5000</v>
      </c>
    </row>
    <row r="219" spans="1:6" s="109" customFormat="1">
      <c r="A219" s="106">
        <v>381</v>
      </c>
      <c r="B219" s="107" t="s">
        <v>191</v>
      </c>
      <c r="C219" s="108">
        <v>5000</v>
      </c>
      <c r="D219" s="108">
        <v>0</v>
      </c>
      <c r="E219" s="108">
        <v>0</v>
      </c>
      <c r="F219" s="108">
        <v>5000</v>
      </c>
    </row>
    <row r="220" spans="1:6" s="105" customFormat="1">
      <c r="A220" s="102">
        <v>4</v>
      </c>
      <c r="B220" s="103" t="s">
        <v>200</v>
      </c>
      <c r="C220" s="104">
        <v>18900</v>
      </c>
      <c r="D220" s="104">
        <v>-13900</v>
      </c>
      <c r="E220" s="104">
        <v>-73.544973544973502</v>
      </c>
      <c r="F220" s="104">
        <v>5000</v>
      </c>
    </row>
    <row r="221" spans="1:6" s="105" customFormat="1">
      <c r="A221" s="102">
        <v>42</v>
      </c>
      <c r="B221" s="103" t="s">
        <v>201</v>
      </c>
      <c r="C221" s="104">
        <v>18900</v>
      </c>
      <c r="D221" s="104">
        <v>-13900</v>
      </c>
      <c r="E221" s="104">
        <v>-73.544973544973502</v>
      </c>
      <c r="F221" s="104">
        <v>5000</v>
      </c>
    </row>
    <row r="222" spans="1:6" s="109" customFormat="1">
      <c r="A222" s="106">
        <v>422</v>
      </c>
      <c r="B222" s="107" t="s">
        <v>202</v>
      </c>
      <c r="C222" s="108">
        <v>18900</v>
      </c>
      <c r="D222" s="108">
        <v>-13900</v>
      </c>
      <c r="E222" s="108">
        <v>-73.544973544973502</v>
      </c>
      <c r="F222" s="108">
        <v>5000</v>
      </c>
    </row>
    <row r="223" spans="1:6">
      <c r="A223" s="100" t="s">
        <v>236</v>
      </c>
      <c r="B223" s="100"/>
      <c r="C223" s="101">
        <v>60000</v>
      </c>
      <c r="D223" s="101">
        <v>0</v>
      </c>
      <c r="E223" s="101">
        <v>0</v>
      </c>
      <c r="F223" s="101">
        <v>60000</v>
      </c>
    </row>
    <row r="224" spans="1:6" s="105" customFormat="1">
      <c r="A224" s="102">
        <v>3</v>
      </c>
      <c r="B224" s="103" t="s">
        <v>170</v>
      </c>
      <c r="C224" s="104">
        <v>60000</v>
      </c>
      <c r="D224" s="104">
        <v>0</v>
      </c>
      <c r="E224" s="104">
        <v>0</v>
      </c>
      <c r="F224" s="104">
        <v>60000</v>
      </c>
    </row>
    <row r="225" spans="1:6" s="105" customFormat="1">
      <c r="A225" s="102">
        <v>38</v>
      </c>
      <c r="B225" s="103" t="s">
        <v>190</v>
      </c>
      <c r="C225" s="104">
        <v>60000</v>
      </c>
      <c r="D225" s="104">
        <v>0</v>
      </c>
      <c r="E225" s="104">
        <v>0</v>
      </c>
      <c r="F225" s="104">
        <v>60000</v>
      </c>
    </row>
    <row r="226" spans="1:6" s="109" customFormat="1">
      <c r="A226" s="106">
        <v>381</v>
      </c>
      <c r="B226" s="107" t="s">
        <v>191</v>
      </c>
      <c r="C226" s="108">
        <v>60000</v>
      </c>
      <c r="D226" s="108">
        <v>0</v>
      </c>
      <c r="E226" s="108">
        <v>0</v>
      </c>
      <c r="F226" s="108">
        <v>60000</v>
      </c>
    </row>
    <row r="227" spans="1:6">
      <c r="A227" s="100" t="s">
        <v>237</v>
      </c>
      <c r="B227" s="100"/>
      <c r="C227" s="101">
        <v>10000</v>
      </c>
      <c r="D227" s="101">
        <v>0</v>
      </c>
      <c r="E227" s="101">
        <v>0</v>
      </c>
      <c r="F227" s="101">
        <v>10000</v>
      </c>
    </row>
    <row r="228" spans="1:6" s="105" customFormat="1">
      <c r="A228" s="102">
        <v>3</v>
      </c>
      <c r="B228" s="103" t="s">
        <v>170</v>
      </c>
      <c r="C228" s="104">
        <v>10000</v>
      </c>
      <c r="D228" s="104">
        <v>0</v>
      </c>
      <c r="E228" s="104">
        <v>0</v>
      </c>
      <c r="F228" s="104">
        <v>10000</v>
      </c>
    </row>
    <row r="229" spans="1:6" s="105" customFormat="1">
      <c r="A229" s="102">
        <v>32</v>
      </c>
      <c r="B229" s="103" t="s">
        <v>175</v>
      </c>
      <c r="C229" s="104">
        <v>10000</v>
      </c>
      <c r="D229" s="104">
        <v>0</v>
      </c>
      <c r="E229" s="104">
        <v>0</v>
      </c>
      <c r="F229" s="104">
        <v>10000</v>
      </c>
    </row>
    <row r="230" spans="1:6" s="109" customFormat="1">
      <c r="A230" s="106">
        <v>323</v>
      </c>
      <c r="B230" s="107" t="s">
        <v>178</v>
      </c>
      <c r="C230" s="108">
        <v>5000</v>
      </c>
      <c r="D230" s="108">
        <v>0</v>
      </c>
      <c r="E230" s="108">
        <v>0</v>
      </c>
      <c r="F230" s="108">
        <v>5000</v>
      </c>
    </row>
    <row r="231" spans="1:6" s="109" customFormat="1">
      <c r="A231" s="106">
        <v>329</v>
      </c>
      <c r="B231" s="107" t="s">
        <v>180</v>
      </c>
      <c r="C231" s="108">
        <v>5000</v>
      </c>
      <c r="D231" s="108">
        <v>0</v>
      </c>
      <c r="E231" s="108">
        <v>0</v>
      </c>
      <c r="F231" s="108">
        <v>5000</v>
      </c>
    </row>
    <row r="232" spans="1:6">
      <c r="A232" s="100" t="s">
        <v>238</v>
      </c>
      <c r="B232" s="100"/>
      <c r="C232" s="101">
        <v>30000</v>
      </c>
      <c r="D232" s="101">
        <v>0</v>
      </c>
      <c r="E232" s="101">
        <v>0</v>
      </c>
      <c r="F232" s="101">
        <v>30000</v>
      </c>
    </row>
    <row r="233" spans="1:6" s="105" customFormat="1">
      <c r="A233" s="102">
        <v>3</v>
      </c>
      <c r="B233" s="103" t="s">
        <v>170</v>
      </c>
      <c r="C233" s="104">
        <v>30000</v>
      </c>
      <c r="D233" s="104">
        <v>0</v>
      </c>
      <c r="E233" s="104">
        <v>0</v>
      </c>
      <c r="F233" s="104">
        <v>30000</v>
      </c>
    </row>
    <row r="234" spans="1:6" s="105" customFormat="1">
      <c r="A234" s="102">
        <v>32</v>
      </c>
      <c r="B234" s="103" t="s">
        <v>175</v>
      </c>
      <c r="C234" s="104">
        <v>30000</v>
      </c>
      <c r="D234" s="104">
        <v>0</v>
      </c>
      <c r="E234" s="104">
        <v>0</v>
      </c>
      <c r="F234" s="104">
        <v>30000</v>
      </c>
    </row>
    <row r="235" spans="1:6" s="109" customFormat="1">
      <c r="A235" s="106">
        <v>322</v>
      </c>
      <c r="B235" s="107" t="s">
        <v>177</v>
      </c>
      <c r="C235" s="108">
        <v>7400</v>
      </c>
      <c r="D235" s="108">
        <v>-3000</v>
      </c>
      <c r="E235" s="108">
        <v>-40.540540540540498</v>
      </c>
      <c r="F235" s="108">
        <v>4400</v>
      </c>
    </row>
    <row r="236" spans="1:6" s="109" customFormat="1">
      <c r="A236" s="106">
        <v>323</v>
      </c>
      <c r="B236" s="107" t="s">
        <v>178</v>
      </c>
      <c r="C236" s="108">
        <v>20200</v>
      </c>
      <c r="D236" s="108">
        <v>0</v>
      </c>
      <c r="E236" s="108">
        <v>0</v>
      </c>
      <c r="F236" s="108">
        <v>20200</v>
      </c>
    </row>
    <row r="237" spans="1:6" s="109" customFormat="1">
      <c r="A237" s="106">
        <v>329</v>
      </c>
      <c r="B237" s="107" t="s">
        <v>180</v>
      </c>
      <c r="C237" s="108">
        <v>2400</v>
      </c>
      <c r="D237" s="108">
        <v>3000</v>
      </c>
      <c r="E237" s="108">
        <v>125</v>
      </c>
      <c r="F237" s="108">
        <v>5400</v>
      </c>
    </row>
    <row r="238" spans="1:6">
      <c r="A238" s="100" t="s">
        <v>239</v>
      </c>
      <c r="B238" s="100"/>
      <c r="C238" s="101">
        <v>20000</v>
      </c>
      <c r="D238" s="101">
        <v>25000</v>
      </c>
      <c r="E238" s="101">
        <v>125</v>
      </c>
      <c r="F238" s="101">
        <v>45000</v>
      </c>
    </row>
    <row r="239" spans="1:6" s="105" customFormat="1">
      <c r="A239" s="102">
        <v>3</v>
      </c>
      <c r="B239" s="103" t="s">
        <v>170</v>
      </c>
      <c r="C239" s="104">
        <v>20000</v>
      </c>
      <c r="D239" s="104">
        <v>-100</v>
      </c>
      <c r="E239" s="104">
        <v>-0.5</v>
      </c>
      <c r="F239" s="104">
        <v>19900</v>
      </c>
    </row>
    <row r="240" spans="1:6" s="105" customFormat="1">
      <c r="A240" s="102">
        <v>32</v>
      </c>
      <c r="B240" s="103" t="s">
        <v>175</v>
      </c>
      <c r="C240" s="104">
        <v>15000</v>
      </c>
      <c r="D240" s="104">
        <v>3900</v>
      </c>
      <c r="E240" s="104">
        <v>26</v>
      </c>
      <c r="F240" s="104">
        <v>18900</v>
      </c>
    </row>
    <row r="241" spans="1:6" s="109" customFormat="1">
      <c r="A241" s="106">
        <v>322</v>
      </c>
      <c r="B241" s="107" t="s">
        <v>177</v>
      </c>
      <c r="C241" s="108">
        <v>500</v>
      </c>
      <c r="D241" s="108">
        <v>1150</v>
      </c>
      <c r="E241" s="108">
        <v>230</v>
      </c>
      <c r="F241" s="108">
        <v>1650</v>
      </c>
    </row>
    <row r="242" spans="1:6" s="109" customFormat="1">
      <c r="A242" s="106">
        <v>323</v>
      </c>
      <c r="B242" s="107" t="s">
        <v>178</v>
      </c>
      <c r="C242" s="108">
        <v>13800</v>
      </c>
      <c r="D242" s="108">
        <v>-50</v>
      </c>
      <c r="E242" s="108">
        <v>-0.36231884057971003</v>
      </c>
      <c r="F242" s="108">
        <v>13750</v>
      </c>
    </row>
    <row r="243" spans="1:6" s="109" customFormat="1">
      <c r="A243" s="106">
        <v>329</v>
      </c>
      <c r="B243" s="107" t="s">
        <v>180</v>
      </c>
      <c r="C243" s="108">
        <v>700</v>
      </c>
      <c r="D243" s="108">
        <v>2800</v>
      </c>
      <c r="E243" s="108">
        <v>400</v>
      </c>
      <c r="F243" s="108">
        <v>3500</v>
      </c>
    </row>
    <row r="244" spans="1:6" s="105" customFormat="1">
      <c r="A244" s="102">
        <v>38</v>
      </c>
      <c r="B244" s="103" t="s">
        <v>190</v>
      </c>
      <c r="C244" s="104">
        <v>5000</v>
      </c>
      <c r="D244" s="104">
        <v>-4000</v>
      </c>
      <c r="E244" s="104">
        <v>-80</v>
      </c>
      <c r="F244" s="104">
        <v>1000</v>
      </c>
    </row>
    <row r="245" spans="1:6" s="109" customFormat="1">
      <c r="A245" s="106">
        <v>381</v>
      </c>
      <c r="B245" s="107" t="s">
        <v>191</v>
      </c>
      <c r="C245" s="108">
        <v>5000</v>
      </c>
      <c r="D245" s="108">
        <v>-4000</v>
      </c>
      <c r="E245" s="108">
        <v>-80</v>
      </c>
      <c r="F245" s="108">
        <v>1000</v>
      </c>
    </row>
    <row r="246" spans="1:6" s="105" customFormat="1">
      <c r="A246" s="102">
        <v>4</v>
      </c>
      <c r="B246" s="103" t="s">
        <v>200</v>
      </c>
      <c r="C246" s="104">
        <v>0</v>
      </c>
      <c r="D246" s="104">
        <v>25100</v>
      </c>
      <c r="E246" s="104"/>
      <c r="F246" s="104">
        <v>25100</v>
      </c>
    </row>
    <row r="247" spans="1:6" s="105" customFormat="1">
      <c r="A247" s="102">
        <v>42</v>
      </c>
      <c r="B247" s="103" t="s">
        <v>201</v>
      </c>
      <c r="C247" s="104">
        <v>0</v>
      </c>
      <c r="D247" s="104">
        <v>25100</v>
      </c>
      <c r="E247" s="104"/>
      <c r="F247" s="104">
        <v>25100</v>
      </c>
    </row>
    <row r="248" spans="1:6" s="109" customFormat="1">
      <c r="A248" s="106">
        <v>422</v>
      </c>
      <c r="B248" s="107" t="s">
        <v>202</v>
      </c>
      <c r="C248" s="108">
        <v>0</v>
      </c>
      <c r="D248" s="108">
        <v>25100</v>
      </c>
      <c r="E248" s="108"/>
      <c r="F248" s="108">
        <v>25100</v>
      </c>
    </row>
    <row r="249" spans="1:6">
      <c r="A249" s="100" t="s">
        <v>240</v>
      </c>
      <c r="B249" s="100"/>
      <c r="C249" s="101">
        <v>50000</v>
      </c>
      <c r="D249" s="101">
        <v>0</v>
      </c>
      <c r="E249" s="101">
        <v>0</v>
      </c>
      <c r="F249" s="101">
        <v>50000</v>
      </c>
    </row>
    <row r="250" spans="1:6" s="105" customFormat="1">
      <c r="A250" s="102">
        <v>3</v>
      </c>
      <c r="B250" s="103" t="s">
        <v>170</v>
      </c>
      <c r="C250" s="104">
        <v>50000</v>
      </c>
      <c r="D250" s="104">
        <v>0</v>
      </c>
      <c r="E250" s="104">
        <v>0</v>
      </c>
      <c r="F250" s="104">
        <v>50000</v>
      </c>
    </row>
    <row r="251" spans="1:6" s="105" customFormat="1">
      <c r="A251" s="102">
        <v>32</v>
      </c>
      <c r="B251" s="103" t="s">
        <v>175</v>
      </c>
      <c r="C251" s="104">
        <v>45000</v>
      </c>
      <c r="D251" s="104">
        <v>0</v>
      </c>
      <c r="E251" s="104">
        <v>0</v>
      </c>
      <c r="F251" s="104">
        <v>45000</v>
      </c>
    </row>
    <row r="252" spans="1:6" s="109" customFormat="1">
      <c r="A252" s="106">
        <v>322</v>
      </c>
      <c r="B252" s="107" t="s">
        <v>177</v>
      </c>
      <c r="C252" s="108">
        <v>10000</v>
      </c>
      <c r="D252" s="108">
        <v>-3000</v>
      </c>
      <c r="E252" s="108">
        <v>-30</v>
      </c>
      <c r="F252" s="108">
        <v>7000</v>
      </c>
    </row>
    <row r="253" spans="1:6" s="109" customFormat="1">
      <c r="A253" s="106">
        <v>323</v>
      </c>
      <c r="B253" s="107" t="s">
        <v>178</v>
      </c>
      <c r="C253" s="108">
        <v>30000</v>
      </c>
      <c r="D253" s="108">
        <v>3000</v>
      </c>
      <c r="E253" s="108">
        <v>10</v>
      </c>
      <c r="F253" s="108">
        <v>33000</v>
      </c>
    </row>
    <row r="254" spans="1:6" s="109" customFormat="1">
      <c r="A254" s="106">
        <v>329</v>
      </c>
      <c r="B254" s="107" t="s">
        <v>180</v>
      </c>
      <c r="C254" s="108">
        <v>5000</v>
      </c>
      <c r="D254" s="108">
        <v>0</v>
      </c>
      <c r="E254" s="108">
        <v>0</v>
      </c>
      <c r="F254" s="108">
        <v>5000</v>
      </c>
    </row>
    <row r="255" spans="1:6" s="105" customFormat="1">
      <c r="A255" s="102">
        <v>38</v>
      </c>
      <c r="B255" s="103" t="s">
        <v>190</v>
      </c>
      <c r="C255" s="104">
        <v>5000</v>
      </c>
      <c r="D255" s="104">
        <v>0</v>
      </c>
      <c r="E255" s="104">
        <v>0</v>
      </c>
      <c r="F255" s="104">
        <v>5000</v>
      </c>
    </row>
    <row r="256" spans="1:6" s="109" customFormat="1">
      <c r="A256" s="106">
        <v>381</v>
      </c>
      <c r="B256" s="107" t="s">
        <v>191</v>
      </c>
      <c r="C256" s="108">
        <v>5000</v>
      </c>
      <c r="D256" s="108">
        <v>0</v>
      </c>
      <c r="E256" s="108">
        <v>0</v>
      </c>
      <c r="F256" s="108">
        <v>5000</v>
      </c>
    </row>
    <row r="257" spans="1:6">
      <c r="A257" s="100" t="s">
        <v>241</v>
      </c>
      <c r="B257" s="100"/>
      <c r="C257" s="101">
        <v>124000</v>
      </c>
      <c r="D257" s="101">
        <v>56000</v>
      </c>
      <c r="E257" s="101">
        <v>45.161290322580605</v>
      </c>
      <c r="F257" s="101">
        <v>180000</v>
      </c>
    </row>
    <row r="258" spans="1:6" s="105" customFormat="1">
      <c r="A258" s="102">
        <v>3</v>
      </c>
      <c r="B258" s="103" t="s">
        <v>170</v>
      </c>
      <c r="C258" s="104">
        <v>124000</v>
      </c>
      <c r="D258" s="104">
        <v>56000</v>
      </c>
      <c r="E258" s="104">
        <v>45.161290322580605</v>
      </c>
      <c r="F258" s="104">
        <v>180000</v>
      </c>
    </row>
    <row r="259" spans="1:6" s="105" customFormat="1">
      <c r="A259" s="102">
        <v>32</v>
      </c>
      <c r="B259" s="103" t="s">
        <v>175</v>
      </c>
      <c r="C259" s="104">
        <v>12000</v>
      </c>
      <c r="D259" s="104">
        <v>0</v>
      </c>
      <c r="E259" s="104">
        <v>0</v>
      </c>
      <c r="F259" s="104">
        <v>12000</v>
      </c>
    </row>
    <row r="260" spans="1:6" s="109" customFormat="1">
      <c r="A260" s="106">
        <v>322</v>
      </c>
      <c r="B260" s="107" t="s">
        <v>177</v>
      </c>
      <c r="C260" s="108">
        <v>0</v>
      </c>
      <c r="D260" s="108">
        <v>200</v>
      </c>
      <c r="E260" s="108"/>
      <c r="F260" s="108">
        <v>200</v>
      </c>
    </row>
    <row r="261" spans="1:6" s="109" customFormat="1">
      <c r="A261" s="106">
        <v>323</v>
      </c>
      <c r="B261" s="107" t="s">
        <v>178</v>
      </c>
      <c r="C261" s="108">
        <v>12000</v>
      </c>
      <c r="D261" s="108">
        <v>-200</v>
      </c>
      <c r="E261" s="108">
        <v>-1.6666666666666701</v>
      </c>
      <c r="F261" s="108">
        <v>11800</v>
      </c>
    </row>
    <row r="262" spans="1:6" s="105" customFormat="1">
      <c r="A262" s="102">
        <v>36</v>
      </c>
      <c r="B262" s="103" t="s">
        <v>186</v>
      </c>
      <c r="C262" s="104">
        <v>2000</v>
      </c>
      <c r="D262" s="104">
        <v>0</v>
      </c>
      <c r="E262" s="104">
        <v>0</v>
      </c>
      <c r="F262" s="104">
        <v>2000</v>
      </c>
    </row>
    <row r="263" spans="1:6" s="109" customFormat="1">
      <c r="A263" s="106">
        <v>363</v>
      </c>
      <c r="B263" s="107" t="s">
        <v>187</v>
      </c>
      <c r="C263" s="108">
        <v>2000</v>
      </c>
      <c r="D263" s="108">
        <v>0</v>
      </c>
      <c r="E263" s="108">
        <v>0</v>
      </c>
      <c r="F263" s="108">
        <v>2000</v>
      </c>
    </row>
    <row r="264" spans="1:6" s="105" customFormat="1">
      <c r="A264" s="102">
        <v>38</v>
      </c>
      <c r="B264" s="103" t="s">
        <v>190</v>
      </c>
      <c r="C264" s="104">
        <v>110000</v>
      </c>
      <c r="D264" s="104">
        <v>56000</v>
      </c>
      <c r="E264" s="104">
        <v>50.909090909090899</v>
      </c>
      <c r="F264" s="104">
        <v>166000</v>
      </c>
    </row>
    <row r="265" spans="1:6" s="109" customFormat="1">
      <c r="A265" s="106">
        <v>381</v>
      </c>
      <c r="B265" s="107" t="s">
        <v>191</v>
      </c>
      <c r="C265" s="108">
        <v>110000</v>
      </c>
      <c r="D265" s="108">
        <v>56000</v>
      </c>
      <c r="E265" s="108">
        <v>50.909090909090899</v>
      </c>
      <c r="F265" s="108">
        <v>166000</v>
      </c>
    </row>
    <row r="266" spans="1:6">
      <c r="A266" s="100" t="s">
        <v>242</v>
      </c>
      <c r="B266" s="100"/>
      <c r="C266" s="101">
        <v>10000</v>
      </c>
      <c r="D266" s="101">
        <v>0</v>
      </c>
      <c r="E266" s="101">
        <v>0</v>
      </c>
      <c r="F266" s="101">
        <v>10000</v>
      </c>
    </row>
    <row r="267" spans="1:6" s="105" customFormat="1">
      <c r="A267" s="102">
        <v>3</v>
      </c>
      <c r="B267" s="103" t="s">
        <v>170</v>
      </c>
      <c r="C267" s="104">
        <v>10000</v>
      </c>
      <c r="D267" s="104">
        <v>0</v>
      </c>
      <c r="E267" s="104">
        <v>0</v>
      </c>
      <c r="F267" s="104">
        <v>10000</v>
      </c>
    </row>
    <row r="268" spans="1:6" s="105" customFormat="1">
      <c r="A268" s="102">
        <v>38</v>
      </c>
      <c r="B268" s="103" t="s">
        <v>190</v>
      </c>
      <c r="C268" s="104">
        <v>10000</v>
      </c>
      <c r="D268" s="104">
        <v>0</v>
      </c>
      <c r="E268" s="104">
        <v>0</v>
      </c>
      <c r="F268" s="104">
        <v>10000</v>
      </c>
    </row>
    <row r="269" spans="1:6" s="109" customFormat="1">
      <c r="A269" s="106">
        <v>381</v>
      </c>
      <c r="B269" s="107" t="s">
        <v>191</v>
      </c>
      <c r="C269" s="108">
        <v>10000</v>
      </c>
      <c r="D269" s="108">
        <v>0</v>
      </c>
      <c r="E269" s="108">
        <v>0</v>
      </c>
      <c r="F269" s="108">
        <v>10000</v>
      </c>
    </row>
    <row r="270" spans="1:6">
      <c r="A270" s="100" t="s">
        <v>243</v>
      </c>
      <c r="B270" s="100"/>
      <c r="C270" s="101">
        <v>80000</v>
      </c>
      <c r="D270" s="101">
        <v>0</v>
      </c>
      <c r="E270" s="101">
        <v>0</v>
      </c>
      <c r="F270" s="101">
        <v>80000</v>
      </c>
    </row>
    <row r="271" spans="1:6" s="105" customFormat="1">
      <c r="A271" s="102">
        <v>3</v>
      </c>
      <c r="B271" s="103" t="s">
        <v>170</v>
      </c>
      <c r="C271" s="104">
        <v>80000</v>
      </c>
      <c r="D271" s="104">
        <v>0</v>
      </c>
      <c r="E271" s="104">
        <v>0</v>
      </c>
      <c r="F271" s="104">
        <v>80000</v>
      </c>
    </row>
    <row r="272" spans="1:6" s="105" customFormat="1">
      <c r="A272" s="102">
        <v>32</v>
      </c>
      <c r="B272" s="103" t="s">
        <v>175</v>
      </c>
      <c r="C272" s="104">
        <v>80000</v>
      </c>
      <c r="D272" s="104">
        <v>0</v>
      </c>
      <c r="E272" s="104">
        <v>0</v>
      </c>
      <c r="F272" s="104">
        <v>80000</v>
      </c>
    </row>
    <row r="273" spans="1:6" s="109" customFormat="1">
      <c r="A273" s="106">
        <v>323</v>
      </c>
      <c r="B273" s="107" t="s">
        <v>178</v>
      </c>
      <c r="C273" s="108">
        <v>71000</v>
      </c>
      <c r="D273" s="108">
        <v>0</v>
      </c>
      <c r="E273" s="108">
        <v>0</v>
      </c>
      <c r="F273" s="108">
        <v>71000</v>
      </c>
    </row>
    <row r="274" spans="1:6" s="109" customFormat="1">
      <c r="A274" s="106">
        <v>329</v>
      </c>
      <c r="B274" s="107" t="s">
        <v>180</v>
      </c>
      <c r="C274" s="108">
        <v>9000</v>
      </c>
      <c r="D274" s="108">
        <v>0</v>
      </c>
      <c r="E274" s="108">
        <v>0</v>
      </c>
      <c r="F274" s="108">
        <v>9000</v>
      </c>
    </row>
    <row r="275" spans="1:6">
      <c r="A275" s="100" t="s">
        <v>244</v>
      </c>
      <c r="B275" s="100"/>
      <c r="C275" s="101">
        <v>60000</v>
      </c>
      <c r="D275" s="101">
        <v>5000</v>
      </c>
      <c r="E275" s="101">
        <v>8.3333333333333304</v>
      </c>
      <c r="F275" s="101">
        <v>65000</v>
      </c>
    </row>
    <row r="276" spans="1:6" s="105" customFormat="1">
      <c r="A276" s="102">
        <v>3</v>
      </c>
      <c r="B276" s="103" t="s">
        <v>170</v>
      </c>
      <c r="C276" s="104">
        <v>60000</v>
      </c>
      <c r="D276" s="104">
        <v>5000</v>
      </c>
      <c r="E276" s="104">
        <v>8.3333333333333304</v>
      </c>
      <c r="F276" s="104">
        <v>65000</v>
      </c>
    </row>
    <row r="277" spans="1:6" s="105" customFormat="1">
      <c r="A277" s="102">
        <v>32</v>
      </c>
      <c r="B277" s="103" t="s">
        <v>175</v>
      </c>
      <c r="C277" s="104">
        <v>60000</v>
      </c>
      <c r="D277" s="104">
        <v>5000</v>
      </c>
      <c r="E277" s="104">
        <v>8.3333333333333304</v>
      </c>
      <c r="F277" s="104">
        <v>65000</v>
      </c>
    </row>
    <row r="278" spans="1:6" s="109" customFormat="1">
      <c r="A278" s="106">
        <v>323</v>
      </c>
      <c r="B278" s="107" t="s">
        <v>178</v>
      </c>
      <c r="C278" s="108">
        <v>60000</v>
      </c>
      <c r="D278" s="108">
        <v>5000</v>
      </c>
      <c r="E278" s="108">
        <v>8.3333333333333304</v>
      </c>
      <c r="F278" s="108">
        <v>65000</v>
      </c>
    </row>
    <row r="279" spans="1:6">
      <c r="A279" s="100" t="s">
        <v>245</v>
      </c>
      <c r="B279" s="100"/>
      <c r="C279" s="101">
        <v>10000</v>
      </c>
      <c r="D279" s="101">
        <v>0</v>
      </c>
      <c r="E279" s="101">
        <v>0</v>
      </c>
      <c r="F279" s="101">
        <v>10000</v>
      </c>
    </row>
    <row r="280" spans="1:6" s="105" customFormat="1">
      <c r="A280" s="102">
        <v>3</v>
      </c>
      <c r="B280" s="103" t="s">
        <v>170</v>
      </c>
      <c r="C280" s="104">
        <v>10000</v>
      </c>
      <c r="D280" s="104">
        <v>0</v>
      </c>
      <c r="E280" s="104">
        <v>0</v>
      </c>
      <c r="F280" s="104">
        <v>10000</v>
      </c>
    </row>
    <row r="281" spans="1:6" s="105" customFormat="1">
      <c r="A281" s="102">
        <v>32</v>
      </c>
      <c r="B281" s="103" t="s">
        <v>175</v>
      </c>
      <c r="C281" s="104">
        <v>10000</v>
      </c>
      <c r="D281" s="104">
        <v>0</v>
      </c>
      <c r="E281" s="104">
        <v>0</v>
      </c>
      <c r="F281" s="104">
        <v>10000</v>
      </c>
    </row>
    <row r="282" spans="1:6" s="109" customFormat="1">
      <c r="A282" s="106">
        <v>322</v>
      </c>
      <c r="B282" s="107" t="s">
        <v>177</v>
      </c>
      <c r="C282" s="108">
        <v>900</v>
      </c>
      <c r="D282" s="108">
        <v>0</v>
      </c>
      <c r="E282" s="108">
        <v>0</v>
      </c>
      <c r="F282" s="108">
        <v>900</v>
      </c>
    </row>
    <row r="283" spans="1:6" s="109" customFormat="1">
      <c r="A283" s="106">
        <v>323</v>
      </c>
      <c r="B283" s="107" t="s">
        <v>178</v>
      </c>
      <c r="C283" s="108">
        <v>4400</v>
      </c>
      <c r="D283" s="108">
        <v>0</v>
      </c>
      <c r="E283" s="108">
        <v>0</v>
      </c>
      <c r="F283" s="108">
        <v>4400</v>
      </c>
    </row>
    <row r="284" spans="1:6" s="109" customFormat="1">
      <c r="A284" s="106">
        <v>329</v>
      </c>
      <c r="B284" s="107" t="s">
        <v>180</v>
      </c>
      <c r="C284" s="108">
        <v>4700</v>
      </c>
      <c r="D284" s="108">
        <v>0</v>
      </c>
      <c r="E284" s="108">
        <v>0</v>
      </c>
      <c r="F284" s="108">
        <v>4700</v>
      </c>
    </row>
    <row r="285" spans="1:6">
      <c r="A285" s="100" t="s">
        <v>246</v>
      </c>
      <c r="B285" s="100"/>
      <c r="C285" s="101">
        <v>277000</v>
      </c>
      <c r="D285" s="101">
        <v>0</v>
      </c>
      <c r="E285" s="101">
        <v>0</v>
      </c>
      <c r="F285" s="101">
        <v>277000</v>
      </c>
    </row>
    <row r="286" spans="1:6">
      <c r="A286" s="100" t="s">
        <v>247</v>
      </c>
      <c r="B286" s="100"/>
      <c r="C286" s="101">
        <v>25000</v>
      </c>
      <c r="D286" s="101">
        <v>0</v>
      </c>
      <c r="E286" s="101">
        <v>0</v>
      </c>
      <c r="F286" s="101">
        <v>25000</v>
      </c>
    </row>
    <row r="287" spans="1:6" s="105" customFormat="1">
      <c r="A287" s="102">
        <v>3</v>
      </c>
      <c r="B287" s="103" t="s">
        <v>170</v>
      </c>
      <c r="C287" s="104">
        <v>25000</v>
      </c>
      <c r="D287" s="104">
        <v>0</v>
      </c>
      <c r="E287" s="104">
        <v>0</v>
      </c>
      <c r="F287" s="104">
        <v>25000</v>
      </c>
    </row>
    <row r="288" spans="1:6" s="105" customFormat="1">
      <c r="A288" s="102">
        <v>38</v>
      </c>
      <c r="B288" s="103" t="s">
        <v>190</v>
      </c>
      <c r="C288" s="104">
        <v>25000</v>
      </c>
      <c r="D288" s="104">
        <v>0</v>
      </c>
      <c r="E288" s="104">
        <v>0</v>
      </c>
      <c r="F288" s="104">
        <v>25000</v>
      </c>
    </row>
    <row r="289" spans="1:6" s="109" customFormat="1">
      <c r="A289" s="106">
        <v>381</v>
      </c>
      <c r="B289" s="107" t="s">
        <v>191</v>
      </c>
      <c r="C289" s="108">
        <v>25000</v>
      </c>
      <c r="D289" s="108">
        <v>0</v>
      </c>
      <c r="E289" s="108">
        <v>0</v>
      </c>
      <c r="F289" s="108">
        <v>25000</v>
      </c>
    </row>
    <row r="290" spans="1:6">
      <c r="A290" s="100" t="s">
        <v>248</v>
      </c>
      <c r="B290" s="100"/>
      <c r="C290" s="101">
        <v>3000</v>
      </c>
      <c r="D290" s="101">
        <v>0</v>
      </c>
      <c r="E290" s="101">
        <v>0</v>
      </c>
      <c r="F290" s="101">
        <v>3000</v>
      </c>
    </row>
    <row r="291" spans="1:6" s="105" customFormat="1">
      <c r="A291" s="102">
        <v>3</v>
      </c>
      <c r="B291" s="103" t="s">
        <v>170</v>
      </c>
      <c r="C291" s="104">
        <v>3000</v>
      </c>
      <c r="D291" s="104">
        <v>0</v>
      </c>
      <c r="E291" s="104">
        <v>0</v>
      </c>
      <c r="F291" s="104">
        <v>3000</v>
      </c>
    </row>
    <row r="292" spans="1:6" s="105" customFormat="1">
      <c r="A292" s="102">
        <v>38</v>
      </c>
      <c r="B292" s="103" t="s">
        <v>190</v>
      </c>
      <c r="C292" s="104">
        <v>3000</v>
      </c>
      <c r="D292" s="104">
        <v>0</v>
      </c>
      <c r="E292" s="104">
        <v>0</v>
      </c>
      <c r="F292" s="104">
        <v>3000</v>
      </c>
    </row>
    <row r="293" spans="1:6" s="109" customFormat="1">
      <c r="A293" s="106">
        <v>381</v>
      </c>
      <c r="B293" s="107" t="s">
        <v>191</v>
      </c>
      <c r="C293" s="108">
        <v>3000</v>
      </c>
      <c r="D293" s="108">
        <v>0</v>
      </c>
      <c r="E293" s="108">
        <v>0</v>
      </c>
      <c r="F293" s="108">
        <v>3000</v>
      </c>
    </row>
    <row r="294" spans="1:6">
      <c r="A294" s="100" t="s">
        <v>249</v>
      </c>
      <c r="B294" s="100"/>
      <c r="C294" s="101">
        <v>5000</v>
      </c>
      <c r="D294" s="101">
        <v>0</v>
      </c>
      <c r="E294" s="101">
        <v>0</v>
      </c>
      <c r="F294" s="101">
        <v>5000</v>
      </c>
    </row>
    <row r="295" spans="1:6" s="105" customFormat="1">
      <c r="A295" s="102">
        <v>3</v>
      </c>
      <c r="B295" s="103" t="s">
        <v>170</v>
      </c>
      <c r="C295" s="104">
        <v>5000</v>
      </c>
      <c r="D295" s="104">
        <v>0</v>
      </c>
      <c r="E295" s="104">
        <v>0</v>
      </c>
      <c r="F295" s="104">
        <v>5000</v>
      </c>
    </row>
    <row r="296" spans="1:6" s="105" customFormat="1">
      <c r="A296" s="102">
        <v>38</v>
      </c>
      <c r="B296" s="103" t="s">
        <v>190</v>
      </c>
      <c r="C296" s="104">
        <v>5000</v>
      </c>
      <c r="D296" s="104">
        <v>0</v>
      </c>
      <c r="E296" s="104">
        <v>0</v>
      </c>
      <c r="F296" s="104">
        <v>5000</v>
      </c>
    </row>
    <row r="297" spans="1:6" s="109" customFormat="1">
      <c r="A297" s="106">
        <v>381</v>
      </c>
      <c r="B297" s="107" t="s">
        <v>191</v>
      </c>
      <c r="C297" s="108">
        <v>5000</v>
      </c>
      <c r="D297" s="108">
        <v>0</v>
      </c>
      <c r="E297" s="108">
        <v>0</v>
      </c>
      <c r="F297" s="108">
        <v>5000</v>
      </c>
    </row>
    <row r="298" spans="1:6">
      <c r="A298" s="100" t="s">
        <v>250</v>
      </c>
      <c r="B298" s="100"/>
      <c r="C298" s="101">
        <v>50000</v>
      </c>
      <c r="D298" s="101">
        <v>0</v>
      </c>
      <c r="E298" s="101">
        <v>0</v>
      </c>
      <c r="F298" s="101">
        <v>50000</v>
      </c>
    </row>
    <row r="299" spans="1:6" s="105" customFormat="1">
      <c r="A299" s="102">
        <v>3</v>
      </c>
      <c r="B299" s="103" t="s">
        <v>170</v>
      </c>
      <c r="C299" s="104">
        <v>50000</v>
      </c>
      <c r="D299" s="104">
        <v>0</v>
      </c>
      <c r="E299" s="104">
        <v>0</v>
      </c>
      <c r="F299" s="104">
        <v>50000</v>
      </c>
    </row>
    <row r="300" spans="1:6" s="105" customFormat="1">
      <c r="A300" s="102">
        <v>32</v>
      </c>
      <c r="B300" s="103" t="s">
        <v>175</v>
      </c>
      <c r="C300" s="104">
        <v>28000</v>
      </c>
      <c r="D300" s="104">
        <v>0</v>
      </c>
      <c r="E300" s="104">
        <v>0</v>
      </c>
      <c r="F300" s="104">
        <v>28000</v>
      </c>
    </row>
    <row r="301" spans="1:6" s="109" customFormat="1">
      <c r="A301" s="106">
        <v>323</v>
      </c>
      <c r="B301" s="107" t="s">
        <v>178</v>
      </c>
      <c r="C301" s="108">
        <v>28000</v>
      </c>
      <c r="D301" s="108">
        <v>0</v>
      </c>
      <c r="E301" s="108">
        <v>0</v>
      </c>
      <c r="F301" s="108">
        <v>28000</v>
      </c>
    </row>
    <row r="302" spans="1:6" s="105" customFormat="1">
      <c r="A302" s="102">
        <v>38</v>
      </c>
      <c r="B302" s="103" t="s">
        <v>190</v>
      </c>
      <c r="C302" s="104">
        <v>22000</v>
      </c>
      <c r="D302" s="104">
        <v>0</v>
      </c>
      <c r="E302" s="104">
        <v>0</v>
      </c>
      <c r="F302" s="104">
        <v>22000</v>
      </c>
    </row>
    <row r="303" spans="1:6" s="109" customFormat="1">
      <c r="A303" s="106">
        <v>381</v>
      </c>
      <c r="B303" s="107" t="s">
        <v>191</v>
      </c>
      <c r="C303" s="108">
        <v>22000</v>
      </c>
      <c r="D303" s="108">
        <v>0</v>
      </c>
      <c r="E303" s="108">
        <v>0</v>
      </c>
      <c r="F303" s="108">
        <v>22000</v>
      </c>
    </row>
    <row r="304" spans="1:6">
      <c r="A304" s="100" t="s">
        <v>251</v>
      </c>
      <c r="B304" s="100"/>
      <c r="C304" s="101">
        <v>10000</v>
      </c>
      <c r="D304" s="101">
        <v>0</v>
      </c>
      <c r="E304" s="101">
        <v>0</v>
      </c>
      <c r="F304" s="101">
        <v>10000</v>
      </c>
    </row>
    <row r="305" spans="1:6" s="105" customFormat="1">
      <c r="A305" s="102">
        <v>3</v>
      </c>
      <c r="B305" s="103" t="s">
        <v>170</v>
      </c>
      <c r="C305" s="104">
        <v>10000</v>
      </c>
      <c r="D305" s="104">
        <v>0</v>
      </c>
      <c r="E305" s="104">
        <v>0</v>
      </c>
      <c r="F305" s="104">
        <v>10000</v>
      </c>
    </row>
    <row r="306" spans="1:6" s="105" customFormat="1">
      <c r="A306" s="102">
        <v>38</v>
      </c>
      <c r="B306" s="103" t="s">
        <v>190</v>
      </c>
      <c r="C306" s="104">
        <v>10000</v>
      </c>
      <c r="D306" s="104">
        <v>0</v>
      </c>
      <c r="E306" s="104">
        <v>0</v>
      </c>
      <c r="F306" s="104">
        <v>10000</v>
      </c>
    </row>
    <row r="307" spans="1:6" s="109" customFormat="1">
      <c r="A307" s="106">
        <v>381</v>
      </c>
      <c r="B307" s="107" t="s">
        <v>191</v>
      </c>
      <c r="C307" s="108">
        <v>10000</v>
      </c>
      <c r="D307" s="108">
        <v>0</v>
      </c>
      <c r="E307" s="108">
        <v>0</v>
      </c>
      <c r="F307" s="108">
        <v>10000</v>
      </c>
    </row>
    <row r="308" spans="1:6">
      <c r="A308" s="100" t="s">
        <v>252</v>
      </c>
      <c r="B308" s="100"/>
      <c r="C308" s="101">
        <v>25000</v>
      </c>
      <c r="D308" s="101">
        <v>0</v>
      </c>
      <c r="E308" s="101">
        <v>0</v>
      </c>
      <c r="F308" s="101">
        <v>25000</v>
      </c>
    </row>
    <row r="309" spans="1:6" s="105" customFormat="1">
      <c r="A309" s="102">
        <v>3</v>
      </c>
      <c r="B309" s="103" t="s">
        <v>170</v>
      </c>
      <c r="C309" s="104">
        <v>25000</v>
      </c>
      <c r="D309" s="104">
        <v>0</v>
      </c>
      <c r="E309" s="104">
        <v>0</v>
      </c>
      <c r="F309" s="104">
        <v>25000</v>
      </c>
    </row>
    <row r="310" spans="1:6" s="105" customFormat="1">
      <c r="A310" s="102">
        <v>38</v>
      </c>
      <c r="B310" s="103" t="s">
        <v>190</v>
      </c>
      <c r="C310" s="104">
        <v>25000</v>
      </c>
      <c r="D310" s="104">
        <v>0</v>
      </c>
      <c r="E310" s="104">
        <v>0</v>
      </c>
      <c r="F310" s="104">
        <v>25000</v>
      </c>
    </row>
    <row r="311" spans="1:6" s="109" customFormat="1">
      <c r="A311" s="106">
        <v>381</v>
      </c>
      <c r="B311" s="107" t="s">
        <v>191</v>
      </c>
      <c r="C311" s="108">
        <v>25000</v>
      </c>
      <c r="D311" s="108">
        <v>0</v>
      </c>
      <c r="E311" s="108">
        <v>0</v>
      </c>
      <c r="F311" s="108">
        <v>25000</v>
      </c>
    </row>
    <row r="312" spans="1:6">
      <c r="A312" s="100" t="s">
        <v>253</v>
      </c>
      <c r="B312" s="100"/>
      <c r="C312" s="101">
        <v>100000</v>
      </c>
      <c r="D312" s="101">
        <v>0</v>
      </c>
      <c r="E312" s="101">
        <v>0</v>
      </c>
      <c r="F312" s="101">
        <v>100000</v>
      </c>
    </row>
    <row r="313" spans="1:6" s="105" customFormat="1">
      <c r="A313" s="102">
        <v>3</v>
      </c>
      <c r="B313" s="103" t="s">
        <v>170</v>
      </c>
      <c r="C313" s="104">
        <v>100000</v>
      </c>
      <c r="D313" s="104">
        <v>0</v>
      </c>
      <c r="E313" s="104">
        <v>0</v>
      </c>
      <c r="F313" s="104">
        <v>100000</v>
      </c>
    </row>
    <row r="314" spans="1:6" s="105" customFormat="1">
      <c r="A314" s="102">
        <v>38</v>
      </c>
      <c r="B314" s="103" t="s">
        <v>190</v>
      </c>
      <c r="C314" s="104">
        <v>100000</v>
      </c>
      <c r="D314" s="104">
        <v>0</v>
      </c>
      <c r="E314" s="104">
        <v>0</v>
      </c>
      <c r="F314" s="104">
        <v>100000</v>
      </c>
    </row>
    <row r="315" spans="1:6" s="109" customFormat="1">
      <c r="A315" s="106">
        <v>381</v>
      </c>
      <c r="B315" s="107" t="s">
        <v>191</v>
      </c>
      <c r="C315" s="108">
        <v>100000</v>
      </c>
      <c r="D315" s="108">
        <v>0</v>
      </c>
      <c r="E315" s="108">
        <v>0</v>
      </c>
      <c r="F315" s="108">
        <v>100000</v>
      </c>
    </row>
    <row r="316" spans="1:6">
      <c r="A316" s="100" t="s">
        <v>254</v>
      </c>
      <c r="B316" s="100"/>
      <c r="C316" s="101">
        <v>54000</v>
      </c>
      <c r="D316" s="101">
        <v>0</v>
      </c>
      <c r="E316" s="101">
        <v>0</v>
      </c>
      <c r="F316" s="101">
        <v>54000</v>
      </c>
    </row>
    <row r="317" spans="1:6" s="105" customFormat="1">
      <c r="A317" s="102">
        <v>3</v>
      </c>
      <c r="B317" s="103" t="s">
        <v>170</v>
      </c>
      <c r="C317" s="104">
        <v>54000</v>
      </c>
      <c r="D317" s="104">
        <v>0</v>
      </c>
      <c r="E317" s="104">
        <v>0</v>
      </c>
      <c r="F317" s="104">
        <v>54000</v>
      </c>
    </row>
    <row r="318" spans="1:6" s="105" customFormat="1">
      <c r="A318" s="102">
        <v>38</v>
      </c>
      <c r="B318" s="103" t="s">
        <v>190</v>
      </c>
      <c r="C318" s="104">
        <v>54000</v>
      </c>
      <c r="D318" s="104">
        <v>0</v>
      </c>
      <c r="E318" s="104">
        <v>0</v>
      </c>
      <c r="F318" s="104">
        <v>54000</v>
      </c>
    </row>
    <row r="319" spans="1:6" s="109" customFormat="1">
      <c r="A319" s="106">
        <v>381</v>
      </c>
      <c r="B319" s="107" t="s">
        <v>191</v>
      </c>
      <c r="C319" s="108">
        <v>54000</v>
      </c>
      <c r="D319" s="108">
        <v>0</v>
      </c>
      <c r="E319" s="108">
        <v>0</v>
      </c>
      <c r="F319" s="108">
        <v>54000</v>
      </c>
    </row>
    <row r="320" spans="1:6">
      <c r="A320" s="100" t="s">
        <v>255</v>
      </c>
      <c r="B320" s="100"/>
      <c r="C320" s="101">
        <v>5000</v>
      </c>
      <c r="D320" s="101">
        <v>0</v>
      </c>
      <c r="E320" s="101">
        <v>0</v>
      </c>
      <c r="F320" s="101">
        <v>5000</v>
      </c>
    </row>
    <row r="321" spans="1:6" s="105" customFormat="1">
      <c r="A321" s="102">
        <v>3</v>
      </c>
      <c r="B321" s="103" t="s">
        <v>170</v>
      </c>
      <c r="C321" s="104">
        <v>5000</v>
      </c>
      <c r="D321" s="104">
        <v>0</v>
      </c>
      <c r="E321" s="104">
        <v>0</v>
      </c>
      <c r="F321" s="104">
        <v>5000</v>
      </c>
    </row>
    <row r="322" spans="1:6" s="105" customFormat="1">
      <c r="A322" s="102">
        <v>38</v>
      </c>
      <c r="B322" s="103" t="s">
        <v>190</v>
      </c>
      <c r="C322" s="104">
        <v>5000</v>
      </c>
      <c r="D322" s="104">
        <v>0</v>
      </c>
      <c r="E322" s="104">
        <v>0</v>
      </c>
      <c r="F322" s="104">
        <v>5000</v>
      </c>
    </row>
    <row r="323" spans="1:6" s="109" customFormat="1">
      <c r="A323" s="106">
        <v>381</v>
      </c>
      <c r="B323" s="107" t="s">
        <v>191</v>
      </c>
      <c r="C323" s="108">
        <v>5000</v>
      </c>
      <c r="D323" s="108">
        <v>0</v>
      </c>
      <c r="E323" s="108">
        <v>0</v>
      </c>
      <c r="F323" s="108">
        <v>5000</v>
      </c>
    </row>
    <row r="324" spans="1:6">
      <c r="A324" s="100" t="s">
        <v>256</v>
      </c>
      <c r="B324" s="100"/>
      <c r="C324" s="101">
        <v>125000</v>
      </c>
      <c r="D324" s="101">
        <v>15500</v>
      </c>
      <c r="E324" s="101">
        <v>12.4</v>
      </c>
      <c r="F324" s="101">
        <v>140500</v>
      </c>
    </row>
    <row r="325" spans="1:6">
      <c r="A325" s="100" t="s">
        <v>257</v>
      </c>
      <c r="B325" s="100"/>
      <c r="C325" s="101">
        <v>6000</v>
      </c>
      <c r="D325" s="101">
        <v>0</v>
      </c>
      <c r="E325" s="101">
        <v>0</v>
      </c>
      <c r="F325" s="101">
        <v>6000</v>
      </c>
    </row>
    <row r="326" spans="1:6" s="105" customFormat="1">
      <c r="A326" s="102">
        <v>3</v>
      </c>
      <c r="B326" s="103" t="s">
        <v>170</v>
      </c>
      <c r="C326" s="104">
        <v>6000</v>
      </c>
      <c r="D326" s="104">
        <v>0</v>
      </c>
      <c r="E326" s="104">
        <v>0</v>
      </c>
      <c r="F326" s="104">
        <v>6000</v>
      </c>
    </row>
    <row r="327" spans="1:6" s="105" customFormat="1">
      <c r="A327" s="102">
        <v>36</v>
      </c>
      <c r="B327" s="103" t="s">
        <v>186</v>
      </c>
      <c r="C327" s="104">
        <v>6000</v>
      </c>
      <c r="D327" s="104">
        <v>0</v>
      </c>
      <c r="E327" s="104">
        <v>0</v>
      </c>
      <c r="F327" s="104">
        <v>6000</v>
      </c>
    </row>
    <row r="328" spans="1:6" s="109" customFormat="1">
      <c r="A328" s="106">
        <v>363</v>
      </c>
      <c r="B328" s="107" t="s">
        <v>187</v>
      </c>
      <c r="C328" s="108">
        <v>6000</v>
      </c>
      <c r="D328" s="108">
        <v>0</v>
      </c>
      <c r="E328" s="108">
        <v>0</v>
      </c>
      <c r="F328" s="108">
        <v>6000</v>
      </c>
    </row>
    <row r="329" spans="1:6">
      <c r="A329" s="100" t="s">
        <v>258</v>
      </c>
      <c r="B329" s="100"/>
      <c r="C329" s="101">
        <v>4000</v>
      </c>
      <c r="D329" s="101">
        <v>0</v>
      </c>
      <c r="E329" s="101">
        <v>0</v>
      </c>
      <c r="F329" s="101">
        <v>4000</v>
      </c>
    </row>
    <row r="330" spans="1:6" s="105" customFormat="1">
      <c r="A330" s="102">
        <v>3</v>
      </c>
      <c r="B330" s="103" t="s">
        <v>170</v>
      </c>
      <c r="C330" s="104">
        <v>4000</v>
      </c>
      <c r="D330" s="104">
        <v>0</v>
      </c>
      <c r="E330" s="104">
        <v>0</v>
      </c>
      <c r="F330" s="104">
        <v>4000</v>
      </c>
    </row>
    <row r="331" spans="1:6" s="105" customFormat="1">
      <c r="A331" s="102">
        <v>36</v>
      </c>
      <c r="B331" s="103" t="s">
        <v>186</v>
      </c>
      <c r="C331" s="104">
        <v>4000</v>
      </c>
      <c r="D331" s="104">
        <v>0</v>
      </c>
      <c r="E331" s="104">
        <v>0</v>
      </c>
      <c r="F331" s="104">
        <v>4000</v>
      </c>
    </row>
    <row r="332" spans="1:6" s="109" customFormat="1">
      <c r="A332" s="106">
        <v>363</v>
      </c>
      <c r="B332" s="107" t="s">
        <v>187</v>
      </c>
      <c r="C332" s="108">
        <v>4000</v>
      </c>
      <c r="D332" s="108">
        <v>0</v>
      </c>
      <c r="E332" s="108">
        <v>0</v>
      </c>
      <c r="F332" s="108">
        <v>4000</v>
      </c>
    </row>
    <row r="333" spans="1:6">
      <c r="A333" s="100" t="s">
        <v>259</v>
      </c>
      <c r="B333" s="100"/>
      <c r="C333" s="101">
        <v>115000</v>
      </c>
      <c r="D333" s="101">
        <v>15500</v>
      </c>
      <c r="E333" s="101">
        <v>13.478260869565201</v>
      </c>
      <c r="F333" s="101">
        <v>130500</v>
      </c>
    </row>
    <row r="334" spans="1:6" s="105" customFormat="1">
      <c r="A334" s="102">
        <v>3</v>
      </c>
      <c r="B334" s="103" t="s">
        <v>170</v>
      </c>
      <c r="C334" s="104">
        <v>115000</v>
      </c>
      <c r="D334" s="104">
        <v>15500</v>
      </c>
      <c r="E334" s="104">
        <v>13.478260869565201</v>
      </c>
      <c r="F334" s="104">
        <v>130500</v>
      </c>
    </row>
    <row r="335" spans="1:6" s="105" customFormat="1">
      <c r="A335" s="102">
        <v>36</v>
      </c>
      <c r="B335" s="103" t="s">
        <v>186</v>
      </c>
      <c r="C335" s="104">
        <v>15000</v>
      </c>
      <c r="D335" s="104">
        <v>0</v>
      </c>
      <c r="E335" s="104">
        <v>0</v>
      </c>
      <c r="F335" s="104">
        <v>15000</v>
      </c>
    </row>
    <row r="336" spans="1:6" s="109" customFormat="1">
      <c r="A336" s="106">
        <v>363</v>
      </c>
      <c r="B336" s="107" t="s">
        <v>187</v>
      </c>
      <c r="C336" s="108">
        <v>15000</v>
      </c>
      <c r="D336" s="108">
        <v>0</v>
      </c>
      <c r="E336" s="108">
        <v>0</v>
      </c>
      <c r="F336" s="108">
        <v>15000</v>
      </c>
    </row>
    <row r="337" spans="1:6" s="105" customFormat="1" ht="13.35" customHeight="1">
      <c r="A337" s="102">
        <v>37</v>
      </c>
      <c r="B337" s="103" t="s">
        <v>188</v>
      </c>
      <c r="C337" s="104">
        <v>100000</v>
      </c>
      <c r="D337" s="104">
        <v>15500</v>
      </c>
      <c r="E337" s="104">
        <v>15.5</v>
      </c>
      <c r="F337" s="104">
        <v>115500</v>
      </c>
    </row>
    <row r="338" spans="1:6" s="109" customFormat="1">
      <c r="A338" s="106">
        <v>372</v>
      </c>
      <c r="B338" s="107" t="s">
        <v>189</v>
      </c>
      <c r="C338" s="108">
        <v>100000</v>
      </c>
      <c r="D338" s="108">
        <v>15500</v>
      </c>
      <c r="E338" s="108">
        <v>15.5</v>
      </c>
      <c r="F338" s="108">
        <v>115500</v>
      </c>
    </row>
    <row r="339" spans="1:6">
      <c r="A339" s="100" t="s">
        <v>260</v>
      </c>
      <c r="B339" s="100"/>
      <c r="C339" s="101">
        <v>348000</v>
      </c>
      <c r="D339" s="101">
        <v>70000</v>
      </c>
      <c r="E339" s="101">
        <v>20.1149425287356</v>
      </c>
      <c r="F339" s="101">
        <v>418000</v>
      </c>
    </row>
    <row r="340" spans="1:6">
      <c r="A340" s="100" t="s">
        <v>261</v>
      </c>
      <c r="B340" s="100"/>
      <c r="C340" s="101">
        <v>60000</v>
      </c>
      <c r="D340" s="101">
        <v>0</v>
      </c>
      <c r="E340" s="101">
        <v>0</v>
      </c>
      <c r="F340" s="101">
        <v>60000</v>
      </c>
    </row>
    <row r="341" spans="1:6" s="105" customFormat="1">
      <c r="A341" s="102">
        <v>3</v>
      </c>
      <c r="B341" s="103" t="s">
        <v>170</v>
      </c>
      <c r="C341" s="104">
        <v>60000</v>
      </c>
      <c r="D341" s="104">
        <v>0</v>
      </c>
      <c r="E341" s="104">
        <v>0</v>
      </c>
      <c r="F341" s="104">
        <v>60000</v>
      </c>
    </row>
    <row r="342" spans="1:6" s="105" customFormat="1" ht="15.6" customHeight="1">
      <c r="A342" s="102">
        <v>37</v>
      </c>
      <c r="B342" s="103" t="s">
        <v>188</v>
      </c>
      <c r="C342" s="104">
        <v>60000</v>
      </c>
      <c r="D342" s="104">
        <v>0</v>
      </c>
      <c r="E342" s="104">
        <v>0</v>
      </c>
      <c r="F342" s="104">
        <v>60000</v>
      </c>
    </row>
    <row r="343" spans="1:6" s="109" customFormat="1">
      <c r="A343" s="106">
        <v>372</v>
      </c>
      <c r="B343" s="107" t="s">
        <v>189</v>
      </c>
      <c r="C343" s="108">
        <v>60000</v>
      </c>
      <c r="D343" s="108">
        <v>0</v>
      </c>
      <c r="E343" s="108">
        <v>0</v>
      </c>
      <c r="F343" s="108">
        <v>60000</v>
      </c>
    </row>
    <row r="344" spans="1:6">
      <c r="A344" s="100" t="s">
        <v>262</v>
      </c>
      <c r="B344" s="100"/>
      <c r="C344" s="101">
        <v>10000</v>
      </c>
      <c r="D344" s="101">
        <v>0</v>
      </c>
      <c r="E344" s="101">
        <v>0</v>
      </c>
      <c r="F344" s="101">
        <v>10000</v>
      </c>
    </row>
    <row r="345" spans="1:6" s="105" customFormat="1">
      <c r="A345" s="102">
        <v>3</v>
      </c>
      <c r="B345" s="103" t="s">
        <v>170</v>
      </c>
      <c r="C345" s="104">
        <v>10000</v>
      </c>
      <c r="D345" s="104">
        <v>0</v>
      </c>
      <c r="E345" s="104">
        <v>0</v>
      </c>
      <c r="F345" s="104">
        <v>10000</v>
      </c>
    </row>
    <row r="346" spans="1:6" s="105" customFormat="1" ht="12.6" customHeight="1">
      <c r="A346" s="102">
        <v>37</v>
      </c>
      <c r="B346" s="103" t="s">
        <v>188</v>
      </c>
      <c r="C346" s="104">
        <v>10000</v>
      </c>
      <c r="D346" s="104">
        <v>0</v>
      </c>
      <c r="E346" s="104">
        <v>0</v>
      </c>
      <c r="F346" s="104">
        <v>10000</v>
      </c>
    </row>
    <row r="347" spans="1:6" s="109" customFormat="1">
      <c r="A347" s="106">
        <v>372</v>
      </c>
      <c r="B347" s="107" t="s">
        <v>189</v>
      </c>
      <c r="C347" s="108">
        <v>10000</v>
      </c>
      <c r="D347" s="108">
        <v>0</v>
      </c>
      <c r="E347" s="108">
        <v>0</v>
      </c>
      <c r="F347" s="108">
        <v>10000</v>
      </c>
    </row>
    <row r="348" spans="1:6">
      <c r="A348" s="100" t="s">
        <v>263</v>
      </c>
      <c r="B348" s="100"/>
      <c r="C348" s="101">
        <v>278000</v>
      </c>
      <c r="D348" s="101">
        <v>70000</v>
      </c>
      <c r="E348" s="101">
        <v>25.179856115107899</v>
      </c>
      <c r="F348" s="101">
        <v>348000</v>
      </c>
    </row>
    <row r="349" spans="1:6" s="105" customFormat="1">
      <c r="A349" s="102">
        <v>3</v>
      </c>
      <c r="B349" s="103" t="s">
        <v>170</v>
      </c>
      <c r="C349" s="104">
        <v>278000</v>
      </c>
      <c r="D349" s="104">
        <v>70000</v>
      </c>
      <c r="E349" s="104">
        <v>25.179856115107899</v>
      </c>
      <c r="F349" s="104">
        <v>348000</v>
      </c>
    </row>
    <row r="350" spans="1:6" s="105" customFormat="1">
      <c r="A350" s="102">
        <v>32</v>
      </c>
      <c r="B350" s="103" t="s">
        <v>175</v>
      </c>
      <c r="C350" s="104">
        <v>0</v>
      </c>
      <c r="D350" s="104">
        <v>54000</v>
      </c>
      <c r="E350" s="104"/>
      <c r="F350" s="104">
        <v>54000</v>
      </c>
    </row>
    <row r="351" spans="1:6" s="109" customFormat="1">
      <c r="A351" s="106">
        <v>329</v>
      </c>
      <c r="B351" s="107" t="s">
        <v>180</v>
      </c>
      <c r="C351" s="108">
        <v>0</v>
      </c>
      <c r="D351" s="108">
        <v>54000</v>
      </c>
      <c r="E351" s="108"/>
      <c r="F351" s="108">
        <v>54000</v>
      </c>
    </row>
    <row r="352" spans="1:6" s="105" customFormat="1" ht="13.35" customHeight="1">
      <c r="A352" s="102">
        <v>37</v>
      </c>
      <c r="B352" s="103" t="s">
        <v>188</v>
      </c>
      <c r="C352" s="104">
        <v>278000</v>
      </c>
      <c r="D352" s="104">
        <v>16000</v>
      </c>
      <c r="E352" s="104">
        <v>5.7553956834532407</v>
      </c>
      <c r="F352" s="104">
        <v>294000</v>
      </c>
    </row>
    <row r="353" spans="1:6" s="109" customFormat="1">
      <c r="A353" s="106">
        <v>372</v>
      </c>
      <c r="B353" s="107" t="s">
        <v>189</v>
      </c>
      <c r="C353" s="108">
        <v>278000</v>
      </c>
      <c r="D353" s="108">
        <v>16000</v>
      </c>
      <c r="E353" s="108">
        <v>5.7553956834532407</v>
      </c>
      <c r="F353" s="108">
        <v>294000</v>
      </c>
    </row>
    <row r="354" spans="1:6">
      <c r="A354" s="100" t="s">
        <v>264</v>
      </c>
      <c r="B354" s="100"/>
      <c r="C354" s="101">
        <v>2720000</v>
      </c>
      <c r="D354" s="101">
        <v>245000</v>
      </c>
      <c r="E354" s="101">
        <v>9.007352941176471</v>
      </c>
      <c r="F354" s="101">
        <v>2965000</v>
      </c>
    </row>
    <row r="355" spans="1:6">
      <c r="A355" s="100" t="s">
        <v>265</v>
      </c>
      <c r="B355" s="100"/>
      <c r="C355" s="101">
        <v>2720000</v>
      </c>
      <c r="D355" s="101">
        <v>245000</v>
      </c>
      <c r="E355" s="101">
        <v>9.007352941176471</v>
      </c>
      <c r="F355" s="101">
        <v>2965000</v>
      </c>
    </row>
    <row r="356" spans="1:6" s="105" customFormat="1">
      <c r="A356" s="102">
        <v>3</v>
      </c>
      <c r="B356" s="103" t="s">
        <v>170</v>
      </c>
      <c r="C356" s="104">
        <v>2720000</v>
      </c>
      <c r="D356" s="104">
        <v>245000</v>
      </c>
      <c r="E356" s="104">
        <v>9.007352941176471</v>
      </c>
      <c r="F356" s="104">
        <v>2965000</v>
      </c>
    </row>
    <row r="357" spans="1:6" s="105" customFormat="1">
      <c r="A357" s="102">
        <v>38</v>
      </c>
      <c r="B357" s="103" t="s">
        <v>190</v>
      </c>
      <c r="C357" s="104">
        <v>2720000</v>
      </c>
      <c r="D357" s="104">
        <v>245000</v>
      </c>
      <c r="E357" s="104">
        <v>9.007352941176471</v>
      </c>
      <c r="F357" s="104">
        <v>2965000</v>
      </c>
    </row>
    <row r="358" spans="1:6" s="109" customFormat="1">
      <c r="A358" s="106">
        <v>381</v>
      </c>
      <c r="B358" s="107" t="s">
        <v>191</v>
      </c>
      <c r="C358" s="108">
        <v>2720000</v>
      </c>
      <c r="D358" s="108">
        <v>245000</v>
      </c>
      <c r="E358" s="108">
        <v>9.007352941176471</v>
      </c>
      <c r="F358" s="108">
        <v>2965000</v>
      </c>
    </row>
    <row r="359" spans="1:6">
      <c r="A359" s="100" t="s">
        <v>266</v>
      </c>
      <c r="B359" s="100"/>
      <c r="C359" s="101">
        <v>1370000</v>
      </c>
      <c r="D359" s="101">
        <v>0</v>
      </c>
      <c r="E359" s="101">
        <v>0</v>
      </c>
      <c r="F359" s="101">
        <v>1370000</v>
      </c>
    </row>
    <row r="360" spans="1:6">
      <c r="A360" s="100" t="s">
        <v>267</v>
      </c>
      <c r="B360" s="100"/>
      <c r="C360" s="101">
        <v>1000000</v>
      </c>
      <c r="D360" s="101">
        <v>0</v>
      </c>
      <c r="E360" s="101">
        <v>0</v>
      </c>
      <c r="F360" s="101">
        <v>1000000</v>
      </c>
    </row>
    <row r="361" spans="1:6" s="105" customFormat="1">
      <c r="A361" s="102">
        <v>3</v>
      </c>
      <c r="B361" s="103" t="s">
        <v>170</v>
      </c>
      <c r="C361" s="104">
        <v>1000000</v>
      </c>
      <c r="D361" s="104">
        <v>0</v>
      </c>
      <c r="E361" s="104">
        <v>0</v>
      </c>
      <c r="F361" s="104">
        <v>1000000</v>
      </c>
    </row>
    <row r="362" spans="1:6" s="105" customFormat="1">
      <c r="A362" s="102">
        <v>38</v>
      </c>
      <c r="B362" s="103" t="s">
        <v>190</v>
      </c>
      <c r="C362" s="104">
        <v>1000000</v>
      </c>
      <c r="D362" s="104">
        <v>0</v>
      </c>
      <c r="E362" s="104">
        <v>0</v>
      </c>
      <c r="F362" s="104">
        <v>1000000</v>
      </c>
    </row>
    <row r="363" spans="1:6" s="109" customFormat="1">
      <c r="A363" s="106">
        <v>381</v>
      </c>
      <c r="B363" s="107" t="s">
        <v>191</v>
      </c>
      <c r="C363" s="108">
        <v>1000000</v>
      </c>
      <c r="D363" s="108">
        <v>0</v>
      </c>
      <c r="E363" s="108">
        <v>0</v>
      </c>
      <c r="F363" s="108">
        <v>1000000</v>
      </c>
    </row>
    <row r="364" spans="1:6">
      <c r="A364" s="100" t="s">
        <v>268</v>
      </c>
      <c r="B364" s="100"/>
      <c r="C364" s="101">
        <v>370000</v>
      </c>
      <c r="D364" s="101">
        <v>0</v>
      </c>
      <c r="E364" s="101">
        <v>0</v>
      </c>
      <c r="F364" s="101">
        <v>370000</v>
      </c>
    </row>
    <row r="365" spans="1:6" s="105" customFormat="1">
      <c r="A365" s="102">
        <v>3</v>
      </c>
      <c r="B365" s="103" t="s">
        <v>170</v>
      </c>
      <c r="C365" s="104">
        <v>370000</v>
      </c>
      <c r="D365" s="104">
        <v>0</v>
      </c>
      <c r="E365" s="104">
        <v>0</v>
      </c>
      <c r="F365" s="104">
        <v>370000</v>
      </c>
    </row>
    <row r="366" spans="1:6" s="105" customFormat="1">
      <c r="A366" s="102">
        <v>38</v>
      </c>
      <c r="B366" s="103" t="s">
        <v>190</v>
      </c>
      <c r="C366" s="104">
        <v>370000</v>
      </c>
      <c r="D366" s="104">
        <v>0</v>
      </c>
      <c r="E366" s="104">
        <v>0</v>
      </c>
      <c r="F366" s="104">
        <v>370000</v>
      </c>
    </row>
    <row r="367" spans="1:6" s="109" customFormat="1">
      <c r="A367" s="106">
        <v>381</v>
      </c>
      <c r="B367" s="107" t="s">
        <v>191</v>
      </c>
      <c r="C367" s="108">
        <v>370000</v>
      </c>
      <c r="D367" s="108">
        <v>0</v>
      </c>
      <c r="E367" s="108">
        <v>0</v>
      </c>
      <c r="F367" s="108">
        <v>370000</v>
      </c>
    </row>
    <row r="368" spans="1:6">
      <c r="A368" s="100" t="s">
        <v>269</v>
      </c>
      <c r="B368" s="100"/>
      <c r="C368" s="101">
        <v>87000</v>
      </c>
      <c r="D368" s="101">
        <v>2000</v>
      </c>
      <c r="E368" s="101">
        <v>2.29885057471264</v>
      </c>
      <c r="F368" s="101">
        <v>89000</v>
      </c>
    </row>
    <row r="369" spans="1:6">
      <c r="A369" s="100" t="s">
        <v>270</v>
      </c>
      <c r="B369" s="100"/>
      <c r="C369" s="101">
        <v>87000</v>
      </c>
      <c r="D369" s="101">
        <v>2000</v>
      </c>
      <c r="E369" s="101">
        <v>2.29885057471264</v>
      </c>
      <c r="F369" s="101">
        <v>89000</v>
      </c>
    </row>
    <row r="370" spans="1:6" s="105" customFormat="1">
      <c r="A370" s="102">
        <v>3</v>
      </c>
      <c r="B370" s="103" t="s">
        <v>170</v>
      </c>
      <c r="C370" s="104">
        <v>87000</v>
      </c>
      <c r="D370" s="104">
        <v>2000</v>
      </c>
      <c r="E370" s="104">
        <v>2.29885057471264</v>
      </c>
      <c r="F370" s="104">
        <v>89000</v>
      </c>
    </row>
    <row r="371" spans="1:6" s="105" customFormat="1">
      <c r="A371" s="102">
        <v>32</v>
      </c>
      <c r="B371" s="103" t="s">
        <v>175</v>
      </c>
      <c r="C371" s="104">
        <v>37500</v>
      </c>
      <c r="D371" s="104">
        <v>0</v>
      </c>
      <c r="E371" s="104">
        <v>0</v>
      </c>
      <c r="F371" s="104">
        <v>37500</v>
      </c>
    </row>
    <row r="372" spans="1:6" s="109" customFormat="1">
      <c r="A372" s="106">
        <v>323</v>
      </c>
      <c r="B372" s="107" t="s">
        <v>178</v>
      </c>
      <c r="C372" s="108">
        <v>7000</v>
      </c>
      <c r="D372" s="108">
        <v>0</v>
      </c>
      <c r="E372" s="108">
        <v>0</v>
      </c>
      <c r="F372" s="108">
        <v>7000</v>
      </c>
    </row>
    <row r="373" spans="1:6" s="109" customFormat="1">
      <c r="A373" s="106">
        <v>329</v>
      </c>
      <c r="B373" s="107" t="s">
        <v>180</v>
      </c>
      <c r="C373" s="108">
        <v>30500</v>
      </c>
      <c r="D373" s="108">
        <v>0</v>
      </c>
      <c r="E373" s="108">
        <v>0</v>
      </c>
      <c r="F373" s="108">
        <v>30500</v>
      </c>
    </row>
    <row r="374" spans="1:6" s="105" customFormat="1">
      <c r="A374" s="102">
        <v>38</v>
      </c>
      <c r="B374" s="103" t="s">
        <v>190</v>
      </c>
      <c r="C374" s="104">
        <v>49500</v>
      </c>
      <c r="D374" s="104">
        <v>2000</v>
      </c>
      <c r="E374" s="104">
        <v>4.0404040404040398</v>
      </c>
      <c r="F374" s="104">
        <v>51500</v>
      </c>
    </row>
    <row r="375" spans="1:6" s="109" customFormat="1">
      <c r="A375" s="106">
        <v>381</v>
      </c>
      <c r="B375" s="107" t="s">
        <v>191</v>
      </c>
      <c r="C375" s="108">
        <v>49500</v>
      </c>
      <c r="D375" s="108">
        <v>2000</v>
      </c>
      <c r="E375" s="108">
        <v>4.0404040404040398</v>
      </c>
      <c r="F375" s="108">
        <v>51500</v>
      </c>
    </row>
    <row r="376" spans="1:6">
      <c r="A376" s="100" t="s">
        <v>271</v>
      </c>
      <c r="B376" s="100"/>
      <c r="C376" s="101">
        <v>22000</v>
      </c>
      <c r="D376" s="101">
        <v>0</v>
      </c>
      <c r="E376" s="101">
        <v>0</v>
      </c>
      <c r="F376" s="101">
        <v>22000</v>
      </c>
    </row>
    <row r="377" spans="1:6">
      <c r="A377" s="100" t="s">
        <v>272</v>
      </c>
      <c r="B377" s="100"/>
      <c r="C377" s="101">
        <v>10000</v>
      </c>
      <c r="D377" s="101">
        <v>0</v>
      </c>
      <c r="E377" s="101">
        <v>0</v>
      </c>
      <c r="F377" s="101">
        <v>10000</v>
      </c>
    </row>
    <row r="378" spans="1:6" s="105" customFormat="1">
      <c r="A378" s="102">
        <v>3</v>
      </c>
      <c r="B378" s="103" t="s">
        <v>170</v>
      </c>
      <c r="C378" s="104">
        <v>10000</v>
      </c>
      <c r="D378" s="104">
        <v>0</v>
      </c>
      <c r="E378" s="104">
        <v>0</v>
      </c>
      <c r="F378" s="104">
        <v>10000</v>
      </c>
    </row>
    <row r="379" spans="1:6" s="105" customFormat="1" ht="13.35" customHeight="1">
      <c r="A379" s="102">
        <v>37</v>
      </c>
      <c r="B379" s="103" t="s">
        <v>188</v>
      </c>
      <c r="C379" s="104">
        <v>10000</v>
      </c>
      <c r="D379" s="104">
        <v>-10000</v>
      </c>
      <c r="E379" s="104">
        <v>-100</v>
      </c>
      <c r="F379" s="104">
        <v>0</v>
      </c>
    </row>
    <row r="380" spans="1:6" s="109" customFormat="1">
      <c r="A380" s="106">
        <v>372</v>
      </c>
      <c r="B380" s="107" t="s">
        <v>189</v>
      </c>
      <c r="C380" s="108">
        <v>10000</v>
      </c>
      <c r="D380" s="108">
        <v>-10000</v>
      </c>
      <c r="E380" s="108">
        <v>-100</v>
      </c>
      <c r="F380" s="108">
        <v>0</v>
      </c>
    </row>
    <row r="381" spans="1:6" s="105" customFormat="1">
      <c r="A381" s="102">
        <v>38</v>
      </c>
      <c r="B381" s="103" t="s">
        <v>190</v>
      </c>
      <c r="C381" s="104">
        <v>0</v>
      </c>
      <c r="D381" s="104">
        <v>10000</v>
      </c>
      <c r="E381" s="104"/>
      <c r="F381" s="104">
        <v>10000</v>
      </c>
    </row>
    <row r="382" spans="1:6" s="109" customFormat="1">
      <c r="A382" s="106">
        <v>381</v>
      </c>
      <c r="B382" s="107" t="s">
        <v>191</v>
      </c>
      <c r="C382" s="108">
        <v>0</v>
      </c>
      <c r="D382" s="108">
        <v>10000</v>
      </c>
      <c r="E382" s="108"/>
      <c r="F382" s="108">
        <v>10000</v>
      </c>
    </row>
    <row r="383" spans="1:6">
      <c r="A383" s="100" t="s">
        <v>273</v>
      </c>
      <c r="B383" s="100"/>
      <c r="C383" s="101">
        <v>1000</v>
      </c>
      <c r="D383" s="101">
        <v>0</v>
      </c>
      <c r="E383" s="101">
        <v>0</v>
      </c>
      <c r="F383" s="101">
        <v>1000</v>
      </c>
    </row>
    <row r="384" spans="1:6" s="105" customFormat="1">
      <c r="A384" s="102">
        <v>3</v>
      </c>
      <c r="B384" s="103" t="s">
        <v>170</v>
      </c>
      <c r="C384" s="104">
        <v>1000</v>
      </c>
      <c r="D384" s="104">
        <v>0</v>
      </c>
      <c r="E384" s="104">
        <v>0</v>
      </c>
      <c r="F384" s="104">
        <v>1000</v>
      </c>
    </row>
    <row r="385" spans="1:6" s="105" customFormat="1">
      <c r="A385" s="102">
        <v>38</v>
      </c>
      <c r="B385" s="103" t="s">
        <v>190</v>
      </c>
      <c r="C385" s="104">
        <v>1000</v>
      </c>
      <c r="D385" s="104">
        <v>0</v>
      </c>
      <c r="E385" s="104">
        <v>0</v>
      </c>
      <c r="F385" s="104">
        <v>1000</v>
      </c>
    </row>
    <row r="386" spans="1:6" s="109" customFormat="1">
      <c r="A386" s="106">
        <v>381</v>
      </c>
      <c r="B386" s="107" t="s">
        <v>191</v>
      </c>
      <c r="C386" s="108">
        <v>1000</v>
      </c>
      <c r="D386" s="108">
        <v>0</v>
      </c>
      <c r="E386" s="108">
        <v>0</v>
      </c>
      <c r="F386" s="108">
        <v>1000</v>
      </c>
    </row>
    <row r="387" spans="1:6">
      <c r="A387" s="100" t="s">
        <v>274</v>
      </c>
      <c r="B387" s="100"/>
      <c r="C387" s="101">
        <v>5000</v>
      </c>
      <c r="D387" s="101">
        <v>0</v>
      </c>
      <c r="E387" s="101">
        <v>0</v>
      </c>
      <c r="F387" s="101">
        <v>5000</v>
      </c>
    </row>
    <row r="388" spans="1:6" s="105" customFormat="1">
      <c r="A388" s="102">
        <v>3</v>
      </c>
      <c r="B388" s="103" t="s">
        <v>170</v>
      </c>
      <c r="C388" s="104">
        <v>5000</v>
      </c>
      <c r="D388" s="104">
        <v>0</v>
      </c>
      <c r="E388" s="104">
        <v>0</v>
      </c>
      <c r="F388" s="104">
        <v>5000</v>
      </c>
    </row>
    <row r="389" spans="1:6" s="105" customFormat="1">
      <c r="A389" s="102">
        <v>38</v>
      </c>
      <c r="B389" s="103" t="s">
        <v>190</v>
      </c>
      <c r="C389" s="104">
        <v>5000</v>
      </c>
      <c r="D389" s="104">
        <v>0</v>
      </c>
      <c r="E389" s="104">
        <v>0</v>
      </c>
      <c r="F389" s="104">
        <v>5000</v>
      </c>
    </row>
    <row r="390" spans="1:6" s="109" customFormat="1">
      <c r="A390" s="106">
        <v>381</v>
      </c>
      <c r="B390" s="107" t="s">
        <v>191</v>
      </c>
      <c r="C390" s="108">
        <v>5000</v>
      </c>
      <c r="D390" s="108">
        <v>0</v>
      </c>
      <c r="E390" s="108">
        <v>0</v>
      </c>
      <c r="F390" s="108">
        <v>5000</v>
      </c>
    </row>
    <row r="391" spans="1:6">
      <c r="A391" s="100" t="s">
        <v>275</v>
      </c>
      <c r="B391" s="100"/>
      <c r="C391" s="101">
        <v>1000</v>
      </c>
      <c r="D391" s="101">
        <v>0</v>
      </c>
      <c r="E391" s="101">
        <v>0</v>
      </c>
      <c r="F391" s="101">
        <v>1000</v>
      </c>
    </row>
    <row r="392" spans="1:6" s="105" customFormat="1">
      <c r="A392" s="102">
        <v>3</v>
      </c>
      <c r="B392" s="103" t="s">
        <v>170</v>
      </c>
      <c r="C392" s="104">
        <v>1000</v>
      </c>
      <c r="D392" s="104">
        <v>0</v>
      </c>
      <c r="E392" s="104">
        <v>0</v>
      </c>
      <c r="F392" s="104">
        <v>1000</v>
      </c>
    </row>
    <row r="393" spans="1:6" s="105" customFormat="1">
      <c r="A393" s="102">
        <v>38</v>
      </c>
      <c r="B393" s="103" t="s">
        <v>190</v>
      </c>
      <c r="C393" s="104">
        <v>1000</v>
      </c>
      <c r="D393" s="104">
        <v>0</v>
      </c>
      <c r="E393" s="104">
        <v>0</v>
      </c>
      <c r="F393" s="104">
        <v>1000</v>
      </c>
    </row>
    <row r="394" spans="1:6" s="109" customFormat="1">
      <c r="A394" s="106">
        <v>381</v>
      </c>
      <c r="B394" s="107" t="s">
        <v>191</v>
      </c>
      <c r="C394" s="108">
        <v>1000</v>
      </c>
      <c r="D394" s="108">
        <v>0</v>
      </c>
      <c r="E394" s="108">
        <v>0</v>
      </c>
      <c r="F394" s="108">
        <v>1000</v>
      </c>
    </row>
    <row r="395" spans="1:6">
      <c r="A395" s="100" t="s">
        <v>276</v>
      </c>
      <c r="B395" s="100"/>
      <c r="C395" s="101">
        <v>5000</v>
      </c>
      <c r="D395" s="101">
        <v>0</v>
      </c>
      <c r="E395" s="101">
        <v>0</v>
      </c>
      <c r="F395" s="101">
        <v>5000</v>
      </c>
    </row>
    <row r="396" spans="1:6" s="105" customFormat="1">
      <c r="A396" s="102">
        <v>3</v>
      </c>
      <c r="B396" s="103" t="s">
        <v>170</v>
      </c>
      <c r="C396" s="104">
        <v>5000</v>
      </c>
      <c r="D396" s="104">
        <v>0</v>
      </c>
      <c r="E396" s="104">
        <v>0</v>
      </c>
      <c r="F396" s="104">
        <v>5000</v>
      </c>
    </row>
    <row r="397" spans="1:6" s="105" customFormat="1">
      <c r="A397" s="102">
        <v>38</v>
      </c>
      <c r="B397" s="103" t="s">
        <v>190</v>
      </c>
      <c r="C397" s="104">
        <v>5000</v>
      </c>
      <c r="D397" s="104">
        <v>0</v>
      </c>
      <c r="E397" s="104">
        <v>0</v>
      </c>
      <c r="F397" s="104">
        <v>5000</v>
      </c>
    </row>
    <row r="398" spans="1:6" s="109" customFormat="1">
      <c r="A398" s="106">
        <v>381</v>
      </c>
      <c r="B398" s="107" t="s">
        <v>191</v>
      </c>
      <c r="C398" s="108">
        <v>5000</v>
      </c>
      <c r="D398" s="108">
        <v>0</v>
      </c>
      <c r="E398" s="108">
        <v>0</v>
      </c>
      <c r="F398" s="108">
        <v>5000</v>
      </c>
    </row>
    <row r="399" spans="1:6">
      <c r="A399" s="100" t="s">
        <v>277</v>
      </c>
      <c r="B399" s="100"/>
      <c r="C399" s="101">
        <v>1105000</v>
      </c>
      <c r="D399" s="101">
        <v>31650</v>
      </c>
      <c r="E399" s="101">
        <v>2.8642533936651597</v>
      </c>
      <c r="F399" s="101">
        <v>1136650</v>
      </c>
    </row>
    <row r="400" spans="1:6">
      <c r="A400" s="100" t="s">
        <v>278</v>
      </c>
      <c r="B400" s="100"/>
      <c r="C400" s="101">
        <v>700000</v>
      </c>
      <c r="D400" s="101">
        <v>0</v>
      </c>
      <c r="E400" s="101">
        <v>0</v>
      </c>
      <c r="F400" s="101">
        <v>700000</v>
      </c>
    </row>
    <row r="401" spans="1:6" s="105" customFormat="1">
      <c r="A401" s="102">
        <v>3</v>
      </c>
      <c r="B401" s="103" t="s">
        <v>170</v>
      </c>
      <c r="C401" s="104">
        <v>700000</v>
      </c>
      <c r="D401" s="104">
        <v>0</v>
      </c>
      <c r="E401" s="104">
        <v>0</v>
      </c>
      <c r="F401" s="104">
        <v>700000</v>
      </c>
    </row>
    <row r="402" spans="1:6" s="105" customFormat="1" ht="14.1" customHeight="1">
      <c r="A402" s="102">
        <v>37</v>
      </c>
      <c r="B402" s="103" t="s">
        <v>188</v>
      </c>
      <c r="C402" s="104">
        <v>700000</v>
      </c>
      <c r="D402" s="104">
        <v>0</v>
      </c>
      <c r="E402" s="104">
        <v>0</v>
      </c>
      <c r="F402" s="104">
        <v>700000</v>
      </c>
    </row>
    <row r="403" spans="1:6" s="109" customFormat="1">
      <c r="A403" s="106">
        <v>372</v>
      </c>
      <c r="B403" s="107" t="s">
        <v>189</v>
      </c>
      <c r="C403" s="108">
        <v>700000</v>
      </c>
      <c r="D403" s="108">
        <v>0</v>
      </c>
      <c r="E403" s="108">
        <v>0</v>
      </c>
      <c r="F403" s="108">
        <v>700000</v>
      </c>
    </row>
    <row r="404" spans="1:6">
      <c r="A404" s="100" t="s">
        <v>279</v>
      </c>
      <c r="B404" s="100"/>
      <c r="C404" s="101">
        <v>60000</v>
      </c>
      <c r="D404" s="101">
        <v>6650</v>
      </c>
      <c r="E404" s="101">
        <v>11.083333333333298</v>
      </c>
      <c r="F404" s="101">
        <v>66650</v>
      </c>
    </row>
    <row r="405" spans="1:6" s="105" customFormat="1">
      <c r="A405" s="102">
        <v>3</v>
      </c>
      <c r="B405" s="103" t="s">
        <v>170</v>
      </c>
      <c r="C405" s="104">
        <v>60000</v>
      </c>
      <c r="D405" s="104">
        <v>6650</v>
      </c>
      <c r="E405" s="104">
        <v>11.083333333333298</v>
      </c>
      <c r="F405" s="104">
        <v>66650</v>
      </c>
    </row>
    <row r="406" spans="1:6" s="105" customFormat="1" ht="13.35" customHeight="1">
      <c r="A406" s="102">
        <v>37</v>
      </c>
      <c r="B406" s="103" t="s">
        <v>188</v>
      </c>
      <c r="C406" s="104">
        <v>60000</v>
      </c>
      <c r="D406" s="104">
        <v>6650</v>
      </c>
      <c r="E406" s="104">
        <v>11.083333333333298</v>
      </c>
      <c r="F406" s="104">
        <v>66650</v>
      </c>
    </row>
    <row r="407" spans="1:6" s="109" customFormat="1">
      <c r="A407" s="106">
        <v>372</v>
      </c>
      <c r="B407" s="107" t="s">
        <v>189</v>
      </c>
      <c r="C407" s="108">
        <v>60000</v>
      </c>
      <c r="D407" s="108">
        <v>6650</v>
      </c>
      <c r="E407" s="108">
        <v>11.083333333333298</v>
      </c>
      <c r="F407" s="108">
        <v>66650</v>
      </c>
    </row>
    <row r="408" spans="1:6">
      <c r="A408" s="100" t="s">
        <v>280</v>
      </c>
      <c r="B408" s="100"/>
      <c r="C408" s="101">
        <v>200000</v>
      </c>
      <c r="D408" s="101">
        <v>0</v>
      </c>
      <c r="E408" s="101">
        <v>0</v>
      </c>
      <c r="F408" s="101">
        <v>200000</v>
      </c>
    </row>
    <row r="409" spans="1:6" s="105" customFormat="1">
      <c r="A409" s="102">
        <v>3</v>
      </c>
      <c r="B409" s="103" t="s">
        <v>170</v>
      </c>
      <c r="C409" s="104">
        <v>200000</v>
      </c>
      <c r="D409" s="104">
        <v>0</v>
      </c>
      <c r="E409" s="104">
        <v>0</v>
      </c>
      <c r="F409" s="104">
        <v>200000</v>
      </c>
    </row>
    <row r="410" spans="1:6" s="105" customFormat="1" ht="13.35" customHeight="1">
      <c r="A410" s="102">
        <v>37</v>
      </c>
      <c r="B410" s="103" t="s">
        <v>188</v>
      </c>
      <c r="C410" s="104">
        <v>200000</v>
      </c>
      <c r="D410" s="104">
        <v>0</v>
      </c>
      <c r="E410" s="104">
        <v>0</v>
      </c>
      <c r="F410" s="104">
        <v>200000</v>
      </c>
    </row>
    <row r="411" spans="1:6" s="109" customFormat="1">
      <c r="A411" s="106">
        <v>372</v>
      </c>
      <c r="B411" s="107" t="s">
        <v>189</v>
      </c>
      <c r="C411" s="108">
        <v>200000</v>
      </c>
      <c r="D411" s="108">
        <v>0</v>
      </c>
      <c r="E411" s="108">
        <v>0</v>
      </c>
      <c r="F411" s="108">
        <v>200000</v>
      </c>
    </row>
    <row r="412" spans="1:6">
      <c r="A412" s="100" t="s">
        <v>281</v>
      </c>
      <c r="B412" s="100"/>
      <c r="C412" s="101">
        <v>5000</v>
      </c>
      <c r="D412" s="101">
        <v>0</v>
      </c>
      <c r="E412" s="101">
        <v>0</v>
      </c>
      <c r="F412" s="101">
        <v>5000</v>
      </c>
    </row>
    <row r="413" spans="1:6" s="105" customFormat="1">
      <c r="A413" s="102">
        <v>3</v>
      </c>
      <c r="B413" s="103" t="s">
        <v>170</v>
      </c>
      <c r="C413" s="104">
        <v>5000</v>
      </c>
      <c r="D413" s="104">
        <v>0</v>
      </c>
      <c r="E413" s="104">
        <v>0</v>
      </c>
      <c r="F413" s="104">
        <v>5000</v>
      </c>
    </row>
    <row r="414" spans="1:6" s="105" customFormat="1" ht="13.35" customHeight="1">
      <c r="A414" s="102">
        <v>37</v>
      </c>
      <c r="B414" s="103" t="s">
        <v>188</v>
      </c>
      <c r="C414" s="104">
        <v>5000</v>
      </c>
      <c r="D414" s="104">
        <v>0</v>
      </c>
      <c r="E414" s="104">
        <v>0</v>
      </c>
      <c r="F414" s="104">
        <v>5000</v>
      </c>
    </row>
    <row r="415" spans="1:6" s="109" customFormat="1">
      <c r="A415" s="106">
        <v>372</v>
      </c>
      <c r="B415" s="107" t="s">
        <v>189</v>
      </c>
      <c r="C415" s="108">
        <v>5000</v>
      </c>
      <c r="D415" s="108">
        <v>0</v>
      </c>
      <c r="E415" s="108">
        <v>0</v>
      </c>
      <c r="F415" s="108">
        <v>5000</v>
      </c>
    </row>
    <row r="416" spans="1:6">
      <c r="A416" s="100" t="s">
        <v>282</v>
      </c>
      <c r="B416" s="100"/>
      <c r="C416" s="101">
        <v>140000</v>
      </c>
      <c r="D416" s="101">
        <v>25000</v>
      </c>
      <c r="E416" s="101">
        <v>17.8571428571429</v>
      </c>
      <c r="F416" s="101">
        <v>165000</v>
      </c>
    </row>
    <row r="417" spans="1:6" s="105" customFormat="1">
      <c r="A417" s="102">
        <v>3</v>
      </c>
      <c r="B417" s="103" t="s">
        <v>170</v>
      </c>
      <c r="C417" s="104">
        <v>140000</v>
      </c>
      <c r="D417" s="104">
        <v>25000</v>
      </c>
      <c r="E417" s="104">
        <v>17.8571428571429</v>
      </c>
      <c r="F417" s="104">
        <v>165000</v>
      </c>
    </row>
    <row r="418" spans="1:6" s="105" customFormat="1" ht="12.6" customHeight="1">
      <c r="A418" s="102">
        <v>37</v>
      </c>
      <c r="B418" s="103" t="s">
        <v>188</v>
      </c>
      <c r="C418" s="104">
        <v>140000</v>
      </c>
      <c r="D418" s="104">
        <v>25000</v>
      </c>
      <c r="E418" s="104">
        <v>17.8571428571429</v>
      </c>
      <c r="F418" s="104">
        <v>165000</v>
      </c>
    </row>
    <row r="419" spans="1:6" s="109" customFormat="1">
      <c r="A419" s="106">
        <v>372</v>
      </c>
      <c r="B419" s="107" t="s">
        <v>189</v>
      </c>
      <c r="C419" s="108">
        <v>140000</v>
      </c>
      <c r="D419" s="108">
        <v>25000</v>
      </c>
      <c r="E419" s="108">
        <v>17.8571428571429</v>
      </c>
      <c r="F419" s="108">
        <v>165000</v>
      </c>
    </row>
    <row r="420" spans="1:6">
      <c r="A420" s="100" t="s">
        <v>283</v>
      </c>
      <c r="B420" s="100"/>
      <c r="C420" s="101">
        <v>130000</v>
      </c>
      <c r="D420" s="101">
        <v>0</v>
      </c>
      <c r="E420" s="101">
        <v>0</v>
      </c>
      <c r="F420" s="101">
        <v>130000</v>
      </c>
    </row>
    <row r="421" spans="1:6">
      <c r="A421" s="100" t="s">
        <v>284</v>
      </c>
      <c r="B421" s="100"/>
      <c r="C421" s="101">
        <v>10000</v>
      </c>
      <c r="D421" s="101">
        <v>0</v>
      </c>
      <c r="E421" s="101">
        <v>0</v>
      </c>
      <c r="F421" s="101">
        <v>10000</v>
      </c>
    </row>
    <row r="422" spans="1:6" s="105" customFormat="1">
      <c r="A422" s="102">
        <v>3</v>
      </c>
      <c r="B422" s="103" t="s">
        <v>170</v>
      </c>
      <c r="C422" s="104">
        <v>10000</v>
      </c>
      <c r="D422" s="104">
        <v>0</v>
      </c>
      <c r="E422" s="104">
        <v>0</v>
      </c>
      <c r="F422" s="104">
        <v>10000</v>
      </c>
    </row>
    <row r="423" spans="1:6" s="105" customFormat="1" ht="12.6" customHeight="1">
      <c r="A423" s="102">
        <v>37</v>
      </c>
      <c r="B423" s="103" t="s">
        <v>188</v>
      </c>
      <c r="C423" s="104">
        <v>10000</v>
      </c>
      <c r="D423" s="104">
        <v>0</v>
      </c>
      <c r="E423" s="104">
        <v>0</v>
      </c>
      <c r="F423" s="104">
        <v>10000</v>
      </c>
    </row>
    <row r="424" spans="1:6" s="109" customFormat="1">
      <c r="A424" s="106">
        <v>372</v>
      </c>
      <c r="B424" s="107" t="s">
        <v>189</v>
      </c>
      <c r="C424" s="108">
        <v>10000</v>
      </c>
      <c r="D424" s="108">
        <v>0</v>
      </c>
      <c r="E424" s="108">
        <v>0</v>
      </c>
      <c r="F424" s="108">
        <v>10000</v>
      </c>
    </row>
    <row r="425" spans="1:6">
      <c r="A425" s="100" t="s">
        <v>285</v>
      </c>
      <c r="B425" s="100"/>
      <c r="C425" s="101">
        <v>120000</v>
      </c>
      <c r="D425" s="101">
        <v>0</v>
      </c>
      <c r="E425" s="101">
        <v>0</v>
      </c>
      <c r="F425" s="101">
        <v>120000</v>
      </c>
    </row>
    <row r="426" spans="1:6" s="105" customFormat="1">
      <c r="A426" s="102">
        <v>3</v>
      </c>
      <c r="B426" s="103" t="s">
        <v>170</v>
      </c>
      <c r="C426" s="104">
        <v>120000</v>
      </c>
      <c r="D426" s="104">
        <v>0</v>
      </c>
      <c r="E426" s="104">
        <v>0</v>
      </c>
      <c r="F426" s="104">
        <v>120000</v>
      </c>
    </row>
    <row r="427" spans="1:6" s="105" customFormat="1" ht="13.35" customHeight="1">
      <c r="A427" s="102">
        <v>37</v>
      </c>
      <c r="B427" s="103" t="s">
        <v>188</v>
      </c>
      <c r="C427" s="104">
        <v>120000</v>
      </c>
      <c r="D427" s="104">
        <v>0</v>
      </c>
      <c r="E427" s="104">
        <v>0</v>
      </c>
      <c r="F427" s="104">
        <v>120000</v>
      </c>
    </row>
    <row r="428" spans="1:6" s="109" customFormat="1">
      <c r="A428" s="106">
        <v>372</v>
      </c>
      <c r="B428" s="107" t="s">
        <v>189</v>
      </c>
      <c r="C428" s="108">
        <v>120000</v>
      </c>
      <c r="D428" s="108">
        <v>0</v>
      </c>
      <c r="E428" s="108">
        <v>0</v>
      </c>
      <c r="F428" s="108">
        <v>120000</v>
      </c>
    </row>
    <row r="429" spans="1:6">
      <c r="A429" s="100" t="s">
        <v>286</v>
      </c>
      <c r="B429" s="100"/>
      <c r="C429" s="101">
        <v>160000</v>
      </c>
      <c r="D429" s="101">
        <v>0</v>
      </c>
      <c r="E429" s="101">
        <v>0</v>
      </c>
      <c r="F429" s="101">
        <v>160000</v>
      </c>
    </row>
    <row r="430" spans="1:6">
      <c r="A430" s="100" t="s">
        <v>287</v>
      </c>
      <c r="B430" s="100"/>
      <c r="C430" s="101">
        <v>100000</v>
      </c>
      <c r="D430" s="101">
        <v>0</v>
      </c>
      <c r="E430" s="101">
        <v>0</v>
      </c>
      <c r="F430" s="101">
        <v>100000</v>
      </c>
    </row>
    <row r="431" spans="1:6" s="105" customFormat="1">
      <c r="A431" s="102">
        <v>3</v>
      </c>
      <c r="B431" s="103" t="s">
        <v>170</v>
      </c>
      <c r="C431" s="104">
        <v>100000</v>
      </c>
      <c r="D431" s="104">
        <v>0</v>
      </c>
      <c r="E431" s="104">
        <v>0</v>
      </c>
      <c r="F431" s="104">
        <v>100000</v>
      </c>
    </row>
    <row r="432" spans="1:6" s="105" customFormat="1">
      <c r="A432" s="102">
        <v>38</v>
      </c>
      <c r="B432" s="103" t="s">
        <v>190</v>
      </c>
      <c r="C432" s="104">
        <v>100000</v>
      </c>
      <c r="D432" s="104">
        <v>0</v>
      </c>
      <c r="E432" s="104">
        <v>0</v>
      </c>
      <c r="F432" s="104">
        <v>100000</v>
      </c>
    </row>
    <row r="433" spans="1:6" s="109" customFormat="1">
      <c r="A433" s="106">
        <v>381</v>
      </c>
      <c r="B433" s="107" t="s">
        <v>191</v>
      </c>
      <c r="C433" s="108">
        <v>100000</v>
      </c>
      <c r="D433" s="108">
        <v>0</v>
      </c>
      <c r="E433" s="108">
        <v>0</v>
      </c>
      <c r="F433" s="108">
        <v>100000</v>
      </c>
    </row>
    <row r="434" spans="1:6">
      <c r="A434" s="100" t="s">
        <v>288</v>
      </c>
      <c r="B434" s="100"/>
      <c r="C434" s="101">
        <v>55000</v>
      </c>
      <c r="D434" s="101">
        <v>0</v>
      </c>
      <c r="E434" s="101">
        <v>0</v>
      </c>
      <c r="F434" s="101">
        <v>55000</v>
      </c>
    </row>
    <row r="435" spans="1:6" s="105" customFormat="1">
      <c r="A435" s="102">
        <v>3</v>
      </c>
      <c r="B435" s="103" t="s">
        <v>170</v>
      </c>
      <c r="C435" s="104">
        <v>55000</v>
      </c>
      <c r="D435" s="104">
        <v>0</v>
      </c>
      <c r="E435" s="104">
        <v>0</v>
      </c>
      <c r="F435" s="104">
        <v>55000</v>
      </c>
    </row>
    <row r="436" spans="1:6" s="105" customFormat="1">
      <c r="A436" s="102">
        <v>38</v>
      </c>
      <c r="B436" s="103" t="s">
        <v>190</v>
      </c>
      <c r="C436" s="104">
        <v>55000</v>
      </c>
      <c r="D436" s="104">
        <v>0</v>
      </c>
      <c r="E436" s="104">
        <v>0</v>
      </c>
      <c r="F436" s="104">
        <v>55000</v>
      </c>
    </row>
    <row r="437" spans="1:6" s="109" customFormat="1">
      <c r="A437" s="106">
        <v>381</v>
      </c>
      <c r="B437" s="107" t="s">
        <v>191</v>
      </c>
      <c r="C437" s="108">
        <v>55000</v>
      </c>
      <c r="D437" s="108">
        <v>0</v>
      </c>
      <c r="E437" s="108">
        <v>0</v>
      </c>
      <c r="F437" s="108">
        <v>55000</v>
      </c>
    </row>
    <row r="438" spans="1:6">
      <c r="A438" s="100" t="s">
        <v>289</v>
      </c>
      <c r="B438" s="100"/>
      <c r="C438" s="101">
        <v>5000</v>
      </c>
      <c r="D438" s="101">
        <v>0</v>
      </c>
      <c r="E438" s="101">
        <v>0</v>
      </c>
      <c r="F438" s="101">
        <v>5000</v>
      </c>
    </row>
    <row r="439" spans="1:6" s="105" customFormat="1">
      <c r="A439" s="102">
        <v>3</v>
      </c>
      <c r="B439" s="103" t="s">
        <v>170</v>
      </c>
      <c r="C439" s="104">
        <v>5000</v>
      </c>
      <c r="D439" s="104">
        <v>0</v>
      </c>
      <c r="E439" s="104">
        <v>0</v>
      </c>
      <c r="F439" s="104">
        <v>5000</v>
      </c>
    </row>
    <row r="440" spans="1:6" s="105" customFormat="1">
      <c r="A440" s="102">
        <v>38</v>
      </c>
      <c r="B440" s="103" t="s">
        <v>190</v>
      </c>
      <c r="C440" s="104">
        <v>5000</v>
      </c>
      <c r="D440" s="104">
        <v>0</v>
      </c>
      <c r="E440" s="104">
        <v>0</v>
      </c>
      <c r="F440" s="104">
        <v>5000</v>
      </c>
    </row>
    <row r="441" spans="1:6" s="109" customFormat="1">
      <c r="A441" s="106">
        <v>381</v>
      </c>
      <c r="B441" s="107" t="s">
        <v>191</v>
      </c>
      <c r="C441" s="108">
        <v>5000</v>
      </c>
      <c r="D441" s="108">
        <v>0</v>
      </c>
      <c r="E441" s="108">
        <v>0</v>
      </c>
      <c r="F441" s="108">
        <v>5000</v>
      </c>
    </row>
    <row r="442" spans="1:6">
      <c r="A442" s="100" t="s">
        <v>290</v>
      </c>
      <c r="B442" s="100"/>
      <c r="C442" s="101">
        <v>171000</v>
      </c>
      <c r="D442" s="101">
        <v>2000</v>
      </c>
      <c r="E442" s="101">
        <v>1.16959064327485</v>
      </c>
      <c r="F442" s="101">
        <v>173000</v>
      </c>
    </row>
    <row r="443" spans="1:6">
      <c r="A443" s="100" t="s">
        <v>291</v>
      </c>
      <c r="B443" s="100"/>
      <c r="C443" s="101">
        <v>30000</v>
      </c>
      <c r="D443" s="101">
        <v>0</v>
      </c>
      <c r="E443" s="101">
        <v>0</v>
      </c>
      <c r="F443" s="101">
        <v>30000</v>
      </c>
    </row>
    <row r="444" spans="1:6" s="105" customFormat="1">
      <c r="A444" s="102">
        <v>3</v>
      </c>
      <c r="B444" s="103" t="s">
        <v>170</v>
      </c>
      <c r="C444" s="104">
        <v>30000</v>
      </c>
      <c r="D444" s="104">
        <v>0</v>
      </c>
      <c r="E444" s="104">
        <v>0</v>
      </c>
      <c r="F444" s="104">
        <v>30000</v>
      </c>
    </row>
    <row r="445" spans="1:6" s="105" customFormat="1">
      <c r="A445" s="102">
        <v>38</v>
      </c>
      <c r="B445" s="103" t="s">
        <v>190</v>
      </c>
      <c r="C445" s="104">
        <v>30000</v>
      </c>
      <c r="D445" s="104">
        <v>0</v>
      </c>
      <c r="E445" s="104">
        <v>0</v>
      </c>
      <c r="F445" s="104">
        <v>30000</v>
      </c>
    </row>
    <row r="446" spans="1:6" s="109" customFormat="1">
      <c r="A446" s="106">
        <v>381</v>
      </c>
      <c r="B446" s="107" t="s">
        <v>191</v>
      </c>
      <c r="C446" s="108">
        <v>30000</v>
      </c>
      <c r="D446" s="108">
        <v>0</v>
      </c>
      <c r="E446" s="108">
        <v>0</v>
      </c>
      <c r="F446" s="108">
        <v>30000</v>
      </c>
    </row>
    <row r="447" spans="1:6">
      <c r="A447" s="100" t="s">
        <v>292</v>
      </c>
      <c r="B447" s="100"/>
      <c r="C447" s="101">
        <v>30000</v>
      </c>
      <c r="D447" s="101">
        <v>0</v>
      </c>
      <c r="E447" s="101">
        <v>0</v>
      </c>
      <c r="F447" s="101">
        <v>30000</v>
      </c>
    </row>
    <row r="448" spans="1:6" s="105" customFormat="1">
      <c r="A448" s="102">
        <v>3</v>
      </c>
      <c r="B448" s="103" t="s">
        <v>170</v>
      </c>
      <c r="C448" s="104">
        <v>30000</v>
      </c>
      <c r="D448" s="104">
        <v>0</v>
      </c>
      <c r="E448" s="104">
        <v>0</v>
      </c>
      <c r="F448" s="104">
        <v>30000</v>
      </c>
    </row>
    <row r="449" spans="1:6" s="105" customFormat="1">
      <c r="A449" s="102">
        <v>38</v>
      </c>
      <c r="B449" s="103" t="s">
        <v>190</v>
      </c>
      <c r="C449" s="104">
        <v>30000</v>
      </c>
      <c r="D449" s="104">
        <v>0</v>
      </c>
      <c r="E449" s="104">
        <v>0</v>
      </c>
      <c r="F449" s="104">
        <v>30000</v>
      </c>
    </row>
    <row r="450" spans="1:6" s="109" customFormat="1">
      <c r="A450" s="106">
        <v>381</v>
      </c>
      <c r="B450" s="107" t="s">
        <v>191</v>
      </c>
      <c r="C450" s="108">
        <v>30000</v>
      </c>
      <c r="D450" s="108">
        <v>0</v>
      </c>
      <c r="E450" s="108">
        <v>0</v>
      </c>
      <c r="F450" s="108">
        <v>30000</v>
      </c>
    </row>
    <row r="451" spans="1:6">
      <c r="A451" s="100" t="s">
        <v>293</v>
      </c>
      <c r="B451" s="100"/>
      <c r="C451" s="101">
        <v>30000</v>
      </c>
      <c r="D451" s="101">
        <v>0</v>
      </c>
      <c r="E451" s="101">
        <v>0</v>
      </c>
      <c r="F451" s="101">
        <v>30000</v>
      </c>
    </row>
    <row r="452" spans="1:6" s="105" customFormat="1">
      <c r="A452" s="102">
        <v>3</v>
      </c>
      <c r="B452" s="103" t="s">
        <v>170</v>
      </c>
      <c r="C452" s="104">
        <v>30000</v>
      </c>
      <c r="D452" s="104">
        <v>0</v>
      </c>
      <c r="E452" s="104">
        <v>0</v>
      </c>
      <c r="F452" s="104">
        <v>30000</v>
      </c>
    </row>
    <row r="453" spans="1:6" s="105" customFormat="1">
      <c r="A453" s="102">
        <v>38</v>
      </c>
      <c r="B453" s="103" t="s">
        <v>190</v>
      </c>
      <c r="C453" s="104">
        <v>30000</v>
      </c>
      <c r="D453" s="104">
        <v>0</v>
      </c>
      <c r="E453" s="104">
        <v>0</v>
      </c>
      <c r="F453" s="104">
        <v>30000</v>
      </c>
    </row>
    <row r="454" spans="1:6" s="109" customFormat="1">
      <c r="A454" s="106">
        <v>381</v>
      </c>
      <c r="B454" s="107" t="s">
        <v>191</v>
      </c>
      <c r="C454" s="108">
        <v>30000</v>
      </c>
      <c r="D454" s="108">
        <v>0</v>
      </c>
      <c r="E454" s="108">
        <v>0</v>
      </c>
      <c r="F454" s="108">
        <v>30000</v>
      </c>
    </row>
    <row r="455" spans="1:6">
      <c r="A455" s="100" t="s">
        <v>294</v>
      </c>
      <c r="B455" s="100"/>
      <c r="C455" s="101">
        <v>10000</v>
      </c>
      <c r="D455" s="101">
        <v>0</v>
      </c>
      <c r="E455" s="101">
        <v>0</v>
      </c>
      <c r="F455" s="101">
        <v>10000</v>
      </c>
    </row>
    <row r="456" spans="1:6" s="105" customFormat="1">
      <c r="A456" s="102">
        <v>3</v>
      </c>
      <c r="B456" s="103" t="s">
        <v>170</v>
      </c>
      <c r="C456" s="104">
        <v>10000</v>
      </c>
      <c r="D456" s="104">
        <v>0</v>
      </c>
      <c r="E456" s="104">
        <v>0</v>
      </c>
      <c r="F456" s="104">
        <v>10000</v>
      </c>
    </row>
    <row r="457" spans="1:6" s="105" customFormat="1">
      <c r="A457" s="102">
        <v>38</v>
      </c>
      <c r="B457" s="103" t="s">
        <v>190</v>
      </c>
      <c r="C457" s="104">
        <v>10000</v>
      </c>
      <c r="D457" s="104">
        <v>0</v>
      </c>
      <c r="E457" s="104">
        <v>0</v>
      </c>
      <c r="F457" s="104">
        <v>10000</v>
      </c>
    </row>
    <row r="458" spans="1:6" s="109" customFormat="1">
      <c r="A458" s="106">
        <v>381</v>
      </c>
      <c r="B458" s="107" t="s">
        <v>191</v>
      </c>
      <c r="C458" s="108">
        <v>10000</v>
      </c>
      <c r="D458" s="108">
        <v>0</v>
      </c>
      <c r="E458" s="108">
        <v>0</v>
      </c>
      <c r="F458" s="108">
        <v>10000</v>
      </c>
    </row>
    <row r="459" spans="1:6">
      <c r="A459" s="100" t="s">
        <v>295</v>
      </c>
      <c r="B459" s="100"/>
      <c r="C459" s="101">
        <v>5000</v>
      </c>
      <c r="D459" s="101">
        <v>0</v>
      </c>
      <c r="E459" s="101">
        <v>0</v>
      </c>
      <c r="F459" s="101">
        <v>5000</v>
      </c>
    </row>
    <row r="460" spans="1:6" s="105" customFormat="1">
      <c r="A460" s="102">
        <v>3</v>
      </c>
      <c r="B460" s="103" t="s">
        <v>170</v>
      </c>
      <c r="C460" s="104">
        <v>5000</v>
      </c>
      <c r="D460" s="104">
        <v>0</v>
      </c>
      <c r="E460" s="104">
        <v>0</v>
      </c>
      <c r="F460" s="104">
        <v>5000</v>
      </c>
    </row>
    <row r="461" spans="1:6" s="105" customFormat="1">
      <c r="A461" s="102">
        <v>38</v>
      </c>
      <c r="B461" s="103" t="s">
        <v>190</v>
      </c>
      <c r="C461" s="104">
        <v>5000</v>
      </c>
      <c r="D461" s="104">
        <v>0</v>
      </c>
      <c r="E461" s="104">
        <v>0</v>
      </c>
      <c r="F461" s="104">
        <v>5000</v>
      </c>
    </row>
    <row r="462" spans="1:6" s="109" customFormat="1">
      <c r="A462" s="106">
        <v>381</v>
      </c>
      <c r="B462" s="107" t="s">
        <v>191</v>
      </c>
      <c r="C462" s="108">
        <v>5000</v>
      </c>
      <c r="D462" s="108">
        <v>0</v>
      </c>
      <c r="E462" s="108">
        <v>0</v>
      </c>
      <c r="F462" s="108">
        <v>5000</v>
      </c>
    </row>
    <row r="463" spans="1:6">
      <c r="A463" s="100" t="s">
        <v>296</v>
      </c>
      <c r="B463" s="100"/>
      <c r="C463" s="101">
        <v>50000</v>
      </c>
      <c r="D463" s="101">
        <v>0</v>
      </c>
      <c r="E463" s="101">
        <v>0</v>
      </c>
      <c r="F463" s="101">
        <v>50000</v>
      </c>
    </row>
    <row r="464" spans="1:6" s="105" customFormat="1">
      <c r="A464" s="102">
        <v>3</v>
      </c>
      <c r="B464" s="103" t="s">
        <v>170</v>
      </c>
      <c r="C464" s="104">
        <v>50000</v>
      </c>
      <c r="D464" s="104">
        <v>0</v>
      </c>
      <c r="E464" s="104">
        <v>0</v>
      </c>
      <c r="F464" s="104">
        <v>50000</v>
      </c>
    </row>
    <row r="465" spans="1:6" s="105" customFormat="1">
      <c r="A465" s="102">
        <v>38</v>
      </c>
      <c r="B465" s="103" t="s">
        <v>190</v>
      </c>
      <c r="C465" s="104">
        <v>50000</v>
      </c>
      <c r="D465" s="104">
        <v>0</v>
      </c>
      <c r="E465" s="104">
        <v>0</v>
      </c>
      <c r="F465" s="104">
        <v>50000</v>
      </c>
    </row>
    <row r="466" spans="1:6" s="109" customFormat="1">
      <c r="A466" s="106">
        <v>381</v>
      </c>
      <c r="B466" s="107" t="s">
        <v>191</v>
      </c>
      <c r="C466" s="108">
        <v>50000</v>
      </c>
      <c r="D466" s="108">
        <v>0</v>
      </c>
      <c r="E466" s="108">
        <v>0</v>
      </c>
      <c r="F466" s="108">
        <v>50000</v>
      </c>
    </row>
    <row r="467" spans="1:6">
      <c r="A467" s="100" t="s">
        <v>297</v>
      </c>
      <c r="B467" s="100"/>
      <c r="C467" s="101">
        <v>1000</v>
      </c>
      <c r="D467" s="101">
        <v>2000</v>
      </c>
      <c r="E467" s="101">
        <v>200</v>
      </c>
      <c r="F467" s="101">
        <v>3000</v>
      </c>
    </row>
    <row r="468" spans="1:6" s="105" customFormat="1">
      <c r="A468" s="102">
        <v>3</v>
      </c>
      <c r="B468" s="103" t="s">
        <v>170</v>
      </c>
      <c r="C468" s="104">
        <v>1000</v>
      </c>
      <c r="D468" s="104">
        <v>2000</v>
      </c>
      <c r="E468" s="104">
        <v>200</v>
      </c>
      <c r="F468" s="104">
        <v>3000</v>
      </c>
    </row>
    <row r="469" spans="1:6" s="105" customFormat="1">
      <c r="A469" s="102">
        <v>38</v>
      </c>
      <c r="B469" s="103" t="s">
        <v>190</v>
      </c>
      <c r="C469" s="104">
        <v>1000</v>
      </c>
      <c r="D469" s="104">
        <v>2000</v>
      </c>
      <c r="E469" s="104">
        <v>200</v>
      </c>
      <c r="F469" s="104">
        <v>3000</v>
      </c>
    </row>
    <row r="470" spans="1:6" s="109" customFormat="1">
      <c r="A470" s="106">
        <v>381</v>
      </c>
      <c r="B470" s="107" t="s">
        <v>191</v>
      </c>
      <c r="C470" s="108">
        <v>1000</v>
      </c>
      <c r="D470" s="108">
        <v>2000</v>
      </c>
      <c r="E470" s="108">
        <v>200</v>
      </c>
      <c r="F470" s="108">
        <v>3000</v>
      </c>
    </row>
    <row r="471" spans="1:6">
      <c r="A471" s="100" t="s">
        <v>298</v>
      </c>
      <c r="B471" s="100"/>
      <c r="C471" s="101">
        <v>5000</v>
      </c>
      <c r="D471" s="101">
        <v>0</v>
      </c>
      <c r="E471" s="101">
        <v>0</v>
      </c>
      <c r="F471" s="101">
        <v>5000</v>
      </c>
    </row>
    <row r="472" spans="1:6" s="105" customFormat="1">
      <c r="A472" s="102">
        <v>3</v>
      </c>
      <c r="B472" s="103" t="s">
        <v>170</v>
      </c>
      <c r="C472" s="104">
        <v>5000</v>
      </c>
      <c r="D472" s="104">
        <v>0</v>
      </c>
      <c r="E472" s="104">
        <v>0</v>
      </c>
      <c r="F472" s="104">
        <v>5000</v>
      </c>
    </row>
    <row r="473" spans="1:6" s="105" customFormat="1">
      <c r="A473" s="102">
        <v>38</v>
      </c>
      <c r="B473" s="103" t="s">
        <v>190</v>
      </c>
      <c r="C473" s="104">
        <v>5000</v>
      </c>
      <c r="D473" s="104">
        <v>0</v>
      </c>
      <c r="E473" s="104">
        <v>0</v>
      </c>
      <c r="F473" s="104">
        <v>5000</v>
      </c>
    </row>
    <row r="474" spans="1:6" s="109" customFormat="1">
      <c r="A474" s="106">
        <v>381</v>
      </c>
      <c r="B474" s="107" t="s">
        <v>191</v>
      </c>
      <c r="C474" s="108">
        <v>5000</v>
      </c>
      <c r="D474" s="108">
        <v>0</v>
      </c>
      <c r="E474" s="108">
        <v>0</v>
      </c>
      <c r="F474" s="108">
        <v>5000</v>
      </c>
    </row>
    <row r="475" spans="1:6">
      <c r="A475" s="100" t="s">
        <v>299</v>
      </c>
      <c r="B475" s="100"/>
      <c r="C475" s="101">
        <v>10000</v>
      </c>
      <c r="D475" s="101">
        <v>0</v>
      </c>
      <c r="E475" s="101">
        <v>0</v>
      </c>
      <c r="F475" s="101">
        <v>10000</v>
      </c>
    </row>
    <row r="476" spans="1:6" s="105" customFormat="1">
      <c r="A476" s="102">
        <v>3</v>
      </c>
      <c r="B476" s="103" t="s">
        <v>170</v>
      </c>
      <c r="C476" s="104">
        <v>10000</v>
      </c>
      <c r="D476" s="104">
        <v>0</v>
      </c>
      <c r="E476" s="104">
        <v>0</v>
      </c>
      <c r="F476" s="104">
        <v>10000</v>
      </c>
    </row>
    <row r="477" spans="1:6" s="105" customFormat="1">
      <c r="A477" s="102">
        <v>38</v>
      </c>
      <c r="B477" s="103" t="s">
        <v>190</v>
      </c>
      <c r="C477" s="104">
        <v>10000</v>
      </c>
      <c r="D477" s="104">
        <v>0</v>
      </c>
      <c r="E477" s="104">
        <v>0</v>
      </c>
      <c r="F477" s="104">
        <v>10000</v>
      </c>
    </row>
    <row r="478" spans="1:6" s="109" customFormat="1">
      <c r="A478" s="106">
        <v>381</v>
      </c>
      <c r="B478" s="107" t="s">
        <v>191</v>
      </c>
      <c r="C478" s="108">
        <v>10000</v>
      </c>
      <c r="D478" s="108">
        <v>0</v>
      </c>
      <c r="E478" s="108">
        <v>0</v>
      </c>
      <c r="F478" s="108">
        <v>10000</v>
      </c>
    </row>
    <row r="479" spans="1:6">
      <c r="A479" s="100" t="s">
        <v>300</v>
      </c>
      <c r="B479" s="100"/>
      <c r="C479" s="101">
        <v>20000</v>
      </c>
      <c r="D479" s="101">
        <v>0</v>
      </c>
      <c r="E479" s="101">
        <v>0</v>
      </c>
      <c r="F479" s="101">
        <v>20000</v>
      </c>
    </row>
    <row r="480" spans="1:6">
      <c r="A480" s="100" t="s">
        <v>301</v>
      </c>
      <c r="B480" s="100"/>
      <c r="C480" s="101">
        <v>20000</v>
      </c>
      <c r="D480" s="101">
        <v>0</v>
      </c>
      <c r="E480" s="101">
        <v>0</v>
      </c>
      <c r="F480" s="101">
        <v>20000</v>
      </c>
    </row>
    <row r="481" spans="1:6" s="105" customFormat="1">
      <c r="A481" s="102">
        <v>3</v>
      </c>
      <c r="B481" s="103" t="s">
        <v>170</v>
      </c>
      <c r="C481" s="104">
        <v>20000</v>
      </c>
      <c r="D481" s="104">
        <v>0</v>
      </c>
      <c r="E481" s="104">
        <v>0</v>
      </c>
      <c r="F481" s="104">
        <v>20000</v>
      </c>
    </row>
    <row r="482" spans="1:6" s="105" customFormat="1">
      <c r="A482" s="102">
        <v>32</v>
      </c>
      <c r="B482" s="103" t="s">
        <v>175</v>
      </c>
      <c r="C482" s="104">
        <v>6700</v>
      </c>
      <c r="D482" s="104">
        <v>-5000</v>
      </c>
      <c r="E482" s="104">
        <v>-74.626865671641795</v>
      </c>
      <c r="F482" s="104">
        <v>1700</v>
      </c>
    </row>
    <row r="483" spans="1:6" s="109" customFormat="1">
      <c r="A483" s="106">
        <v>323</v>
      </c>
      <c r="B483" s="107" t="s">
        <v>178</v>
      </c>
      <c r="C483" s="108">
        <v>6700</v>
      </c>
      <c r="D483" s="108">
        <v>-5000</v>
      </c>
      <c r="E483" s="108">
        <v>-74.626865671641795</v>
      </c>
      <c r="F483" s="108">
        <v>1700</v>
      </c>
    </row>
    <row r="484" spans="1:6" s="105" customFormat="1" ht="13.35" customHeight="1">
      <c r="A484" s="102">
        <v>37</v>
      </c>
      <c r="B484" s="103" t="s">
        <v>188</v>
      </c>
      <c r="C484" s="104">
        <v>2300</v>
      </c>
      <c r="D484" s="104">
        <v>0</v>
      </c>
      <c r="E484" s="104">
        <v>0</v>
      </c>
      <c r="F484" s="104">
        <v>2300</v>
      </c>
    </row>
    <row r="485" spans="1:6" s="109" customFormat="1">
      <c r="A485" s="106">
        <v>372</v>
      </c>
      <c r="B485" s="107" t="s">
        <v>189</v>
      </c>
      <c r="C485" s="108">
        <v>2300</v>
      </c>
      <c r="D485" s="108">
        <v>0</v>
      </c>
      <c r="E485" s="108">
        <v>0</v>
      </c>
      <c r="F485" s="108">
        <v>2300</v>
      </c>
    </row>
    <row r="486" spans="1:6" s="105" customFormat="1">
      <c r="A486" s="102">
        <v>38</v>
      </c>
      <c r="B486" s="103" t="s">
        <v>190</v>
      </c>
      <c r="C486" s="104">
        <v>11000</v>
      </c>
      <c r="D486" s="104">
        <v>5000</v>
      </c>
      <c r="E486" s="104">
        <v>45.454545454545496</v>
      </c>
      <c r="F486" s="104">
        <v>16000</v>
      </c>
    </row>
    <row r="487" spans="1:6" s="109" customFormat="1">
      <c r="A487" s="106">
        <v>381</v>
      </c>
      <c r="B487" s="107" t="s">
        <v>191</v>
      </c>
      <c r="C487" s="108">
        <v>11000</v>
      </c>
      <c r="D487" s="108">
        <v>5000</v>
      </c>
      <c r="E487" s="108">
        <v>45.454545454545496</v>
      </c>
      <c r="F487" s="108">
        <v>16000</v>
      </c>
    </row>
    <row r="488" spans="1:6">
      <c r="A488" s="100" t="s">
        <v>302</v>
      </c>
      <c r="B488" s="100"/>
      <c r="C488" s="101">
        <v>1550000</v>
      </c>
      <c r="D488" s="101">
        <v>0</v>
      </c>
      <c r="E488" s="101">
        <v>0</v>
      </c>
      <c r="F488" s="101">
        <v>1550000</v>
      </c>
    </row>
    <row r="489" spans="1:6">
      <c r="A489" s="100" t="s">
        <v>303</v>
      </c>
      <c r="B489" s="100"/>
      <c r="C489" s="101">
        <v>1550000</v>
      </c>
      <c r="D489" s="101">
        <v>0</v>
      </c>
      <c r="E489" s="101">
        <v>0</v>
      </c>
      <c r="F489" s="101">
        <v>1550000</v>
      </c>
    </row>
    <row r="490" spans="1:6" s="105" customFormat="1">
      <c r="A490" s="102">
        <v>3</v>
      </c>
      <c r="B490" s="103" t="s">
        <v>170</v>
      </c>
      <c r="C490" s="104">
        <v>1550000</v>
      </c>
      <c r="D490" s="104">
        <v>0</v>
      </c>
      <c r="E490" s="104">
        <v>0</v>
      </c>
      <c r="F490" s="104">
        <v>1550000</v>
      </c>
    </row>
    <row r="491" spans="1:6" s="105" customFormat="1">
      <c r="A491" s="102">
        <v>38</v>
      </c>
      <c r="B491" s="103" t="s">
        <v>190</v>
      </c>
      <c r="C491" s="104">
        <v>1550000</v>
      </c>
      <c r="D491" s="104">
        <v>0</v>
      </c>
      <c r="E491" s="104">
        <v>0</v>
      </c>
      <c r="F491" s="104">
        <v>1550000</v>
      </c>
    </row>
    <row r="492" spans="1:6" s="109" customFormat="1">
      <c r="A492" s="106">
        <v>381</v>
      </c>
      <c r="B492" s="107" t="s">
        <v>191</v>
      </c>
      <c r="C492" s="108">
        <v>1550000</v>
      </c>
      <c r="D492" s="108">
        <v>0</v>
      </c>
      <c r="E492" s="108">
        <v>0</v>
      </c>
      <c r="F492" s="108">
        <v>1550000</v>
      </c>
    </row>
    <row r="493" spans="1:6">
      <c r="A493" s="100" t="s">
        <v>304</v>
      </c>
      <c r="B493" s="100"/>
      <c r="C493" s="101">
        <v>20000</v>
      </c>
      <c r="D493" s="101">
        <v>71000</v>
      </c>
      <c r="E493" s="101">
        <v>355</v>
      </c>
      <c r="F493" s="101">
        <v>91000</v>
      </c>
    </row>
    <row r="494" spans="1:6">
      <c r="A494" s="100" t="s">
        <v>305</v>
      </c>
      <c r="B494" s="100"/>
      <c r="C494" s="101">
        <v>20000</v>
      </c>
      <c r="D494" s="101">
        <v>71000</v>
      </c>
      <c r="E494" s="101">
        <v>355</v>
      </c>
      <c r="F494" s="101">
        <v>91000</v>
      </c>
    </row>
    <row r="495" spans="1:6" s="105" customFormat="1">
      <c r="A495" s="102">
        <v>3</v>
      </c>
      <c r="B495" s="103" t="s">
        <v>170</v>
      </c>
      <c r="C495" s="104">
        <v>3000</v>
      </c>
      <c r="D495" s="104">
        <v>81000</v>
      </c>
      <c r="E495" s="104">
        <v>2700</v>
      </c>
      <c r="F495" s="104">
        <v>84000</v>
      </c>
    </row>
    <row r="496" spans="1:6" s="105" customFormat="1">
      <c r="A496" s="102">
        <v>32</v>
      </c>
      <c r="B496" s="103" t="s">
        <v>175</v>
      </c>
      <c r="C496" s="104">
        <v>3000</v>
      </c>
      <c r="D496" s="104">
        <v>81000</v>
      </c>
      <c r="E496" s="104">
        <v>2700</v>
      </c>
      <c r="F496" s="104">
        <v>84000</v>
      </c>
    </row>
    <row r="497" spans="1:6" s="109" customFormat="1">
      <c r="A497" s="106">
        <v>323</v>
      </c>
      <c r="B497" s="107" t="s">
        <v>178</v>
      </c>
      <c r="C497" s="108">
        <v>1000</v>
      </c>
      <c r="D497" s="108">
        <v>81000</v>
      </c>
      <c r="E497" s="108">
        <v>8100</v>
      </c>
      <c r="F497" s="108">
        <v>82000</v>
      </c>
    </row>
    <row r="498" spans="1:6" s="109" customFormat="1">
      <c r="A498" s="106">
        <v>329</v>
      </c>
      <c r="B498" s="107" t="s">
        <v>180</v>
      </c>
      <c r="C498" s="108">
        <v>2000</v>
      </c>
      <c r="D498" s="108">
        <v>0</v>
      </c>
      <c r="E498" s="108">
        <v>0</v>
      </c>
      <c r="F498" s="108">
        <v>2000</v>
      </c>
    </row>
    <row r="499" spans="1:6" s="105" customFormat="1">
      <c r="A499" s="102">
        <v>4</v>
      </c>
      <c r="B499" s="103" t="s">
        <v>200</v>
      </c>
      <c r="C499" s="104">
        <v>17000</v>
      </c>
      <c r="D499" s="104">
        <v>-10000</v>
      </c>
      <c r="E499" s="104">
        <v>-58.823529411764696</v>
      </c>
      <c r="F499" s="104">
        <v>7000</v>
      </c>
    </row>
    <row r="500" spans="1:6" s="105" customFormat="1">
      <c r="A500" s="102">
        <v>42</v>
      </c>
      <c r="B500" s="103" t="s">
        <v>201</v>
      </c>
      <c r="C500" s="104">
        <v>17000</v>
      </c>
      <c r="D500" s="104">
        <v>-10000</v>
      </c>
      <c r="E500" s="104">
        <v>-58.823529411764696</v>
      </c>
      <c r="F500" s="104">
        <v>7000</v>
      </c>
    </row>
    <row r="501" spans="1:6" s="109" customFormat="1">
      <c r="A501" s="106">
        <v>422</v>
      </c>
      <c r="B501" s="107" t="s">
        <v>202</v>
      </c>
      <c r="C501" s="108">
        <v>17000</v>
      </c>
      <c r="D501" s="108">
        <v>-10000</v>
      </c>
      <c r="E501" s="108">
        <v>-58.823529411764696</v>
      </c>
      <c r="F501" s="108">
        <v>7000</v>
      </c>
    </row>
    <row r="502" spans="1:6">
      <c r="A502" s="100" t="s">
        <v>306</v>
      </c>
      <c r="B502" s="100"/>
      <c r="C502" s="101">
        <v>75000</v>
      </c>
      <c r="D502" s="101">
        <v>25000</v>
      </c>
      <c r="E502" s="101">
        <v>33.3333333333333</v>
      </c>
      <c r="F502" s="101">
        <v>100000</v>
      </c>
    </row>
    <row r="503" spans="1:6">
      <c r="A503" s="100" t="s">
        <v>307</v>
      </c>
      <c r="B503" s="100"/>
      <c r="C503" s="101">
        <v>75000</v>
      </c>
      <c r="D503" s="101">
        <v>25000</v>
      </c>
      <c r="E503" s="101">
        <v>33.3333333333333</v>
      </c>
      <c r="F503" s="101">
        <v>100000</v>
      </c>
    </row>
    <row r="504" spans="1:6" s="105" customFormat="1">
      <c r="A504" s="102">
        <v>3</v>
      </c>
      <c r="B504" s="103" t="s">
        <v>170</v>
      </c>
      <c r="C504" s="104">
        <v>75000</v>
      </c>
      <c r="D504" s="104">
        <v>25000</v>
      </c>
      <c r="E504" s="104">
        <v>33.3333333333333</v>
      </c>
      <c r="F504" s="104">
        <v>100000</v>
      </c>
    </row>
    <row r="505" spans="1:6" s="105" customFormat="1">
      <c r="A505" s="102">
        <v>38</v>
      </c>
      <c r="B505" s="103" t="s">
        <v>190</v>
      </c>
      <c r="C505" s="104">
        <v>75000</v>
      </c>
      <c r="D505" s="104">
        <v>25000</v>
      </c>
      <c r="E505" s="104">
        <v>33.3333333333333</v>
      </c>
      <c r="F505" s="104">
        <v>100000</v>
      </c>
    </row>
    <row r="506" spans="1:6" s="109" customFormat="1">
      <c r="A506" s="106">
        <v>381</v>
      </c>
      <c r="B506" s="107" t="s">
        <v>191</v>
      </c>
      <c r="C506" s="108">
        <v>75000</v>
      </c>
      <c r="D506" s="108">
        <v>25000</v>
      </c>
      <c r="E506" s="108">
        <v>33.3333333333333</v>
      </c>
      <c r="F506" s="108">
        <v>100000</v>
      </c>
    </row>
    <row r="507" spans="1:6">
      <c r="A507" s="100" t="s">
        <v>308</v>
      </c>
      <c r="B507" s="100"/>
      <c r="C507" s="101">
        <v>40000</v>
      </c>
      <c r="D507" s="101">
        <v>0</v>
      </c>
      <c r="E507" s="101">
        <v>0</v>
      </c>
      <c r="F507" s="101">
        <v>40000</v>
      </c>
    </row>
    <row r="508" spans="1:6">
      <c r="A508" s="100" t="s">
        <v>309</v>
      </c>
      <c r="B508" s="100"/>
      <c r="C508" s="101">
        <v>40000</v>
      </c>
      <c r="D508" s="101">
        <v>0</v>
      </c>
      <c r="E508" s="101">
        <v>0</v>
      </c>
      <c r="F508" s="101">
        <v>40000</v>
      </c>
    </row>
    <row r="509" spans="1:6" s="105" customFormat="1">
      <c r="A509" s="102">
        <v>3</v>
      </c>
      <c r="B509" s="103" t="s">
        <v>170</v>
      </c>
      <c r="C509" s="104">
        <v>40000</v>
      </c>
      <c r="D509" s="104">
        <v>0</v>
      </c>
      <c r="E509" s="104">
        <v>0</v>
      </c>
      <c r="F509" s="104">
        <v>40000</v>
      </c>
    </row>
    <row r="510" spans="1:6" s="105" customFormat="1">
      <c r="A510" s="102">
        <v>36</v>
      </c>
      <c r="B510" s="103" t="s">
        <v>186</v>
      </c>
      <c r="C510" s="104">
        <v>40000</v>
      </c>
      <c r="D510" s="104">
        <v>0</v>
      </c>
      <c r="E510" s="104">
        <v>0</v>
      </c>
      <c r="F510" s="104">
        <v>40000</v>
      </c>
    </row>
    <row r="511" spans="1:6" s="109" customFormat="1">
      <c r="A511" s="106">
        <v>363</v>
      </c>
      <c r="B511" s="107" t="s">
        <v>187</v>
      </c>
      <c r="C511" s="108">
        <v>40000</v>
      </c>
      <c r="D511" s="108">
        <v>0</v>
      </c>
      <c r="E511" s="108">
        <v>0</v>
      </c>
      <c r="F511" s="108">
        <v>40000</v>
      </c>
    </row>
    <row r="512" spans="1:6">
      <c r="A512" s="100" t="s">
        <v>310</v>
      </c>
      <c r="B512" s="100"/>
      <c r="C512" s="101">
        <v>230000</v>
      </c>
      <c r="D512" s="101">
        <v>36000</v>
      </c>
      <c r="E512" s="101">
        <v>15.6521739130435</v>
      </c>
      <c r="F512" s="101">
        <v>266000</v>
      </c>
    </row>
    <row r="513" spans="1:6">
      <c r="A513" s="100" t="s">
        <v>311</v>
      </c>
      <c r="B513" s="100"/>
      <c r="C513" s="101">
        <v>230000</v>
      </c>
      <c r="D513" s="101">
        <v>36000</v>
      </c>
      <c r="E513" s="101">
        <v>15.6521739130435</v>
      </c>
      <c r="F513" s="101">
        <v>266000</v>
      </c>
    </row>
    <row r="514" spans="1:6" s="105" customFormat="1">
      <c r="A514" s="102">
        <v>3</v>
      </c>
      <c r="B514" s="103" t="s">
        <v>170</v>
      </c>
      <c r="C514" s="104">
        <v>230000</v>
      </c>
      <c r="D514" s="104">
        <v>36000</v>
      </c>
      <c r="E514" s="104">
        <v>15.6521739130435</v>
      </c>
      <c r="F514" s="104">
        <v>266000</v>
      </c>
    </row>
    <row r="515" spans="1:6" s="105" customFormat="1">
      <c r="A515" s="102">
        <v>32</v>
      </c>
      <c r="B515" s="103" t="s">
        <v>175</v>
      </c>
      <c r="C515" s="104">
        <v>10000</v>
      </c>
      <c r="D515" s="104">
        <v>0</v>
      </c>
      <c r="E515" s="104">
        <v>0</v>
      </c>
      <c r="F515" s="104">
        <v>10000</v>
      </c>
    </row>
    <row r="516" spans="1:6" s="109" customFormat="1">
      <c r="A516" s="106">
        <v>323</v>
      </c>
      <c r="B516" s="107" t="s">
        <v>178</v>
      </c>
      <c r="C516" s="108">
        <v>10000</v>
      </c>
      <c r="D516" s="108">
        <v>0</v>
      </c>
      <c r="E516" s="108">
        <v>0</v>
      </c>
      <c r="F516" s="108">
        <v>10000</v>
      </c>
    </row>
    <row r="517" spans="1:6" s="105" customFormat="1">
      <c r="A517" s="102">
        <v>38</v>
      </c>
      <c r="B517" s="103" t="s">
        <v>190</v>
      </c>
      <c r="C517" s="104">
        <v>220000</v>
      </c>
      <c r="D517" s="104">
        <v>36000</v>
      </c>
      <c r="E517" s="104">
        <v>16.363636363636402</v>
      </c>
      <c r="F517" s="104">
        <v>256000</v>
      </c>
    </row>
    <row r="518" spans="1:6" s="109" customFormat="1">
      <c r="A518" s="106">
        <v>381</v>
      </c>
      <c r="B518" s="107" t="s">
        <v>191</v>
      </c>
      <c r="C518" s="108">
        <v>220000</v>
      </c>
      <c r="D518" s="108">
        <v>36000</v>
      </c>
      <c r="E518" s="108">
        <v>16.363636363636402</v>
      </c>
      <c r="F518" s="108">
        <v>256000</v>
      </c>
    </row>
    <row r="519" spans="1:6">
      <c r="A519" s="100" t="s">
        <v>312</v>
      </c>
      <c r="B519" s="100"/>
      <c r="C519" s="101">
        <v>0</v>
      </c>
      <c r="D519" s="101">
        <v>40000</v>
      </c>
      <c r="E519" s="101"/>
      <c r="F519" s="101">
        <v>40000</v>
      </c>
    </row>
    <row r="520" spans="1:6">
      <c r="A520" s="100" t="s">
        <v>313</v>
      </c>
      <c r="B520" s="100"/>
      <c r="C520" s="101">
        <v>0</v>
      </c>
      <c r="D520" s="101">
        <v>40000</v>
      </c>
      <c r="E520" s="101"/>
      <c r="F520" s="101">
        <v>40000</v>
      </c>
    </row>
    <row r="521" spans="1:6" s="105" customFormat="1">
      <c r="A521" s="102">
        <v>3</v>
      </c>
      <c r="B521" s="103" t="s">
        <v>170</v>
      </c>
      <c r="C521" s="104">
        <v>0</v>
      </c>
      <c r="D521" s="104">
        <v>40000</v>
      </c>
      <c r="E521" s="104"/>
      <c r="F521" s="104">
        <v>40000</v>
      </c>
    </row>
    <row r="522" spans="1:6" s="105" customFormat="1">
      <c r="A522" s="102">
        <v>32</v>
      </c>
      <c r="B522" s="103" t="s">
        <v>175</v>
      </c>
      <c r="C522" s="104">
        <v>0</v>
      </c>
      <c r="D522" s="104">
        <v>40000</v>
      </c>
      <c r="E522" s="104"/>
      <c r="F522" s="104">
        <v>40000</v>
      </c>
    </row>
    <row r="523" spans="1:6" s="109" customFormat="1">
      <c r="A523" s="106">
        <v>329</v>
      </c>
      <c r="B523" s="107" t="s">
        <v>180</v>
      </c>
      <c r="C523" s="108">
        <v>0</v>
      </c>
      <c r="D523" s="108">
        <v>40000</v>
      </c>
      <c r="E523" s="108"/>
      <c r="F523" s="108">
        <v>40000</v>
      </c>
    </row>
    <row r="524" spans="1:6">
      <c r="A524" s="100" t="s">
        <v>314</v>
      </c>
      <c r="B524" s="100"/>
      <c r="C524" s="101">
        <v>20000</v>
      </c>
      <c r="D524" s="101">
        <v>0</v>
      </c>
      <c r="E524" s="101">
        <v>0</v>
      </c>
      <c r="F524" s="101">
        <v>20000</v>
      </c>
    </row>
    <row r="525" spans="1:6">
      <c r="A525" s="100" t="s">
        <v>315</v>
      </c>
      <c r="B525" s="100"/>
      <c r="C525" s="101">
        <v>20000</v>
      </c>
      <c r="D525" s="101">
        <v>0</v>
      </c>
      <c r="E525" s="101">
        <v>0</v>
      </c>
      <c r="F525" s="101">
        <v>20000</v>
      </c>
    </row>
    <row r="526" spans="1:6" s="105" customFormat="1">
      <c r="A526" s="102">
        <v>3</v>
      </c>
      <c r="B526" s="103" t="s">
        <v>170</v>
      </c>
      <c r="C526" s="104">
        <v>20000</v>
      </c>
      <c r="D526" s="104">
        <v>0</v>
      </c>
      <c r="E526" s="104">
        <v>0</v>
      </c>
      <c r="F526" s="104">
        <v>20000</v>
      </c>
    </row>
    <row r="527" spans="1:6" s="105" customFormat="1">
      <c r="A527" s="102">
        <v>38</v>
      </c>
      <c r="B527" s="103" t="s">
        <v>190</v>
      </c>
      <c r="C527" s="104">
        <v>20000</v>
      </c>
      <c r="D527" s="104">
        <v>0</v>
      </c>
      <c r="E527" s="104">
        <v>0</v>
      </c>
      <c r="F527" s="104">
        <v>20000</v>
      </c>
    </row>
    <row r="528" spans="1:6" s="109" customFormat="1">
      <c r="A528" s="106">
        <v>381</v>
      </c>
      <c r="B528" s="107" t="s">
        <v>191</v>
      </c>
      <c r="C528" s="108">
        <v>20000</v>
      </c>
      <c r="D528" s="108">
        <v>0</v>
      </c>
      <c r="E528" s="108">
        <v>0</v>
      </c>
      <c r="F528" s="108">
        <v>20000</v>
      </c>
    </row>
    <row r="529" spans="1:6">
      <c r="A529" s="98" t="s">
        <v>316</v>
      </c>
      <c r="B529" s="98"/>
      <c r="C529" s="99">
        <v>31134500</v>
      </c>
      <c r="D529" s="99">
        <v>930000</v>
      </c>
      <c r="E529" s="99">
        <v>2.9870401002103799</v>
      </c>
      <c r="F529" s="99">
        <v>32064500</v>
      </c>
    </row>
    <row r="530" spans="1:6">
      <c r="A530" s="98" t="s">
        <v>317</v>
      </c>
      <c r="B530" s="98"/>
      <c r="C530" s="99">
        <v>31134500</v>
      </c>
      <c r="D530" s="99">
        <v>930000</v>
      </c>
      <c r="E530" s="99">
        <v>2.9870401002103799</v>
      </c>
      <c r="F530" s="99">
        <v>32064500</v>
      </c>
    </row>
    <row r="531" spans="1:6">
      <c r="A531" s="100" t="s">
        <v>318</v>
      </c>
      <c r="B531" s="100"/>
      <c r="C531" s="101">
        <v>2900000</v>
      </c>
      <c r="D531" s="101">
        <v>150000</v>
      </c>
      <c r="E531" s="101">
        <v>5.1724137931034502</v>
      </c>
      <c r="F531" s="101">
        <v>3050000</v>
      </c>
    </row>
    <row r="532" spans="1:6">
      <c r="A532" s="100" t="s">
        <v>319</v>
      </c>
      <c r="B532" s="100"/>
      <c r="C532" s="101">
        <v>100000</v>
      </c>
      <c r="D532" s="101">
        <v>250000</v>
      </c>
      <c r="E532" s="101">
        <v>250</v>
      </c>
      <c r="F532" s="101">
        <v>350000</v>
      </c>
    </row>
    <row r="533" spans="1:6" s="105" customFormat="1">
      <c r="A533" s="102">
        <v>4</v>
      </c>
      <c r="B533" s="103" t="s">
        <v>200</v>
      </c>
      <c r="C533" s="104">
        <v>100000</v>
      </c>
      <c r="D533" s="104">
        <v>250000</v>
      </c>
      <c r="E533" s="104">
        <v>250</v>
      </c>
      <c r="F533" s="104">
        <v>350000</v>
      </c>
    </row>
    <row r="534" spans="1:6" s="105" customFormat="1">
      <c r="A534" s="102">
        <v>42</v>
      </c>
      <c r="B534" s="103" t="s">
        <v>201</v>
      </c>
      <c r="C534" s="104">
        <v>100000</v>
      </c>
      <c r="D534" s="104">
        <v>250000</v>
      </c>
      <c r="E534" s="104">
        <v>250</v>
      </c>
      <c r="F534" s="104">
        <v>350000</v>
      </c>
    </row>
    <row r="535" spans="1:6" s="109" customFormat="1">
      <c r="A535" s="106">
        <v>421</v>
      </c>
      <c r="B535" s="107" t="s">
        <v>219</v>
      </c>
      <c r="C535" s="108">
        <v>100000</v>
      </c>
      <c r="D535" s="108">
        <v>250000</v>
      </c>
      <c r="E535" s="108">
        <v>250</v>
      </c>
      <c r="F535" s="108">
        <v>350000</v>
      </c>
    </row>
    <row r="536" spans="1:6">
      <c r="A536" s="100" t="s">
        <v>320</v>
      </c>
      <c r="B536" s="100"/>
      <c r="C536" s="101">
        <v>200000</v>
      </c>
      <c r="D536" s="101">
        <v>-200000</v>
      </c>
      <c r="E536" s="101">
        <v>-100</v>
      </c>
      <c r="F536" s="101">
        <v>0</v>
      </c>
    </row>
    <row r="537" spans="1:6" s="105" customFormat="1">
      <c r="A537" s="102">
        <v>4</v>
      </c>
      <c r="B537" s="103" t="s">
        <v>200</v>
      </c>
      <c r="C537" s="104">
        <v>200000</v>
      </c>
      <c r="D537" s="104">
        <v>-200000</v>
      </c>
      <c r="E537" s="104">
        <v>-100</v>
      </c>
      <c r="F537" s="104">
        <v>0</v>
      </c>
    </row>
    <row r="538" spans="1:6" s="105" customFormat="1">
      <c r="A538" s="102">
        <v>42</v>
      </c>
      <c r="B538" s="103" t="s">
        <v>201</v>
      </c>
      <c r="C538" s="104">
        <v>200000</v>
      </c>
      <c r="D538" s="104">
        <v>-200000</v>
      </c>
      <c r="E538" s="104">
        <v>-100</v>
      </c>
      <c r="F538" s="104">
        <v>0</v>
      </c>
    </row>
    <row r="539" spans="1:6" s="109" customFormat="1">
      <c r="A539" s="106">
        <v>421</v>
      </c>
      <c r="B539" s="107" t="s">
        <v>219</v>
      </c>
      <c r="C539" s="108">
        <v>200000</v>
      </c>
      <c r="D539" s="108">
        <v>-200000</v>
      </c>
      <c r="E539" s="108">
        <v>-100</v>
      </c>
      <c r="F539" s="108">
        <v>0</v>
      </c>
    </row>
    <row r="540" spans="1:6">
      <c r="A540" s="100" t="s">
        <v>321</v>
      </c>
      <c r="B540" s="100"/>
      <c r="C540" s="101">
        <v>100000</v>
      </c>
      <c r="D540" s="101">
        <v>0</v>
      </c>
      <c r="E540" s="101">
        <v>0</v>
      </c>
      <c r="F540" s="101">
        <v>100000</v>
      </c>
    </row>
    <row r="541" spans="1:6" s="105" customFormat="1">
      <c r="A541" s="102">
        <v>4</v>
      </c>
      <c r="B541" s="103" t="s">
        <v>200</v>
      </c>
      <c r="C541" s="104">
        <v>100000</v>
      </c>
      <c r="D541" s="104">
        <v>0</v>
      </c>
      <c r="E541" s="104">
        <v>0</v>
      </c>
      <c r="F541" s="104">
        <v>100000</v>
      </c>
    </row>
    <row r="542" spans="1:6" s="105" customFormat="1">
      <c r="A542" s="102">
        <v>42</v>
      </c>
      <c r="B542" s="103" t="s">
        <v>201</v>
      </c>
      <c r="C542" s="104">
        <v>100000</v>
      </c>
      <c r="D542" s="104">
        <v>0</v>
      </c>
      <c r="E542" s="104">
        <v>0</v>
      </c>
      <c r="F542" s="104">
        <v>100000</v>
      </c>
    </row>
    <row r="543" spans="1:6" s="109" customFormat="1">
      <c r="A543" s="106">
        <v>421</v>
      </c>
      <c r="B543" s="107" t="s">
        <v>219</v>
      </c>
      <c r="C543" s="108">
        <v>100000</v>
      </c>
      <c r="D543" s="108">
        <v>0</v>
      </c>
      <c r="E543" s="108">
        <v>0</v>
      </c>
      <c r="F543" s="108">
        <v>100000</v>
      </c>
    </row>
    <row r="544" spans="1:6">
      <c r="A544" s="100" t="s">
        <v>322</v>
      </c>
      <c r="B544" s="100"/>
      <c r="C544" s="101">
        <v>200000</v>
      </c>
      <c r="D544" s="101">
        <v>0</v>
      </c>
      <c r="E544" s="101">
        <v>0</v>
      </c>
      <c r="F544" s="101">
        <v>200000</v>
      </c>
    </row>
    <row r="545" spans="1:6" s="105" customFormat="1">
      <c r="A545" s="102">
        <v>4</v>
      </c>
      <c r="B545" s="103" t="s">
        <v>200</v>
      </c>
      <c r="C545" s="104">
        <v>200000</v>
      </c>
      <c r="D545" s="104">
        <v>0</v>
      </c>
      <c r="E545" s="104">
        <v>0</v>
      </c>
      <c r="F545" s="104">
        <v>200000</v>
      </c>
    </row>
    <row r="546" spans="1:6" s="105" customFormat="1">
      <c r="A546" s="102">
        <v>42</v>
      </c>
      <c r="B546" s="103" t="s">
        <v>201</v>
      </c>
      <c r="C546" s="104">
        <v>200000</v>
      </c>
      <c r="D546" s="104">
        <v>0</v>
      </c>
      <c r="E546" s="104">
        <v>0</v>
      </c>
      <c r="F546" s="104">
        <v>200000</v>
      </c>
    </row>
    <row r="547" spans="1:6" s="109" customFormat="1">
      <c r="A547" s="106">
        <v>421</v>
      </c>
      <c r="B547" s="107" t="s">
        <v>219</v>
      </c>
      <c r="C547" s="108">
        <v>200000</v>
      </c>
      <c r="D547" s="108">
        <v>-25500</v>
      </c>
      <c r="E547" s="108">
        <v>-12.75</v>
      </c>
      <c r="F547" s="108">
        <v>174500</v>
      </c>
    </row>
    <row r="548" spans="1:6" s="109" customFormat="1">
      <c r="A548" s="106">
        <v>422</v>
      </c>
      <c r="B548" s="107" t="s">
        <v>202</v>
      </c>
      <c r="C548" s="108">
        <v>0</v>
      </c>
      <c r="D548" s="108">
        <v>25500</v>
      </c>
      <c r="E548" s="108"/>
      <c r="F548" s="108">
        <v>25500</v>
      </c>
    </row>
    <row r="549" spans="1:6">
      <c r="A549" s="100" t="s">
        <v>323</v>
      </c>
      <c r="B549" s="100"/>
      <c r="C549" s="101">
        <v>200000</v>
      </c>
      <c r="D549" s="101">
        <v>-100000</v>
      </c>
      <c r="E549" s="101">
        <v>-50</v>
      </c>
      <c r="F549" s="101">
        <v>100000</v>
      </c>
    </row>
    <row r="550" spans="1:6" s="105" customFormat="1">
      <c r="A550" s="102">
        <v>4</v>
      </c>
      <c r="B550" s="103" t="s">
        <v>200</v>
      </c>
      <c r="C550" s="104">
        <v>200000</v>
      </c>
      <c r="D550" s="104">
        <v>-100000</v>
      </c>
      <c r="E550" s="104">
        <v>-50</v>
      </c>
      <c r="F550" s="104">
        <v>100000</v>
      </c>
    </row>
    <row r="551" spans="1:6" s="105" customFormat="1">
      <c r="A551" s="102">
        <v>42</v>
      </c>
      <c r="B551" s="103" t="s">
        <v>201</v>
      </c>
      <c r="C551" s="104">
        <v>200000</v>
      </c>
      <c r="D551" s="104">
        <v>-100000</v>
      </c>
      <c r="E551" s="104">
        <v>-50</v>
      </c>
      <c r="F551" s="104">
        <v>100000</v>
      </c>
    </row>
    <row r="552" spans="1:6" s="109" customFormat="1">
      <c r="A552" s="106">
        <v>421</v>
      </c>
      <c r="B552" s="107" t="s">
        <v>219</v>
      </c>
      <c r="C552" s="108">
        <v>200000</v>
      </c>
      <c r="D552" s="108">
        <v>-100000</v>
      </c>
      <c r="E552" s="108">
        <v>-50</v>
      </c>
      <c r="F552" s="108">
        <v>100000</v>
      </c>
    </row>
    <row r="553" spans="1:6">
      <c r="A553" s="100" t="s">
        <v>324</v>
      </c>
      <c r="B553" s="100"/>
      <c r="C553" s="101">
        <v>200000</v>
      </c>
      <c r="D553" s="101">
        <v>0</v>
      </c>
      <c r="E553" s="101">
        <v>0</v>
      </c>
      <c r="F553" s="101">
        <v>200000</v>
      </c>
    </row>
    <row r="554" spans="1:6" s="105" customFormat="1">
      <c r="A554" s="102">
        <v>4</v>
      </c>
      <c r="B554" s="103" t="s">
        <v>200</v>
      </c>
      <c r="C554" s="104">
        <v>200000</v>
      </c>
      <c r="D554" s="104">
        <v>0</v>
      </c>
      <c r="E554" s="104">
        <v>0</v>
      </c>
      <c r="F554" s="104">
        <v>200000</v>
      </c>
    </row>
    <row r="555" spans="1:6" s="105" customFormat="1">
      <c r="A555" s="102">
        <v>42</v>
      </c>
      <c r="B555" s="103" t="s">
        <v>201</v>
      </c>
      <c r="C555" s="104">
        <v>200000</v>
      </c>
      <c r="D555" s="104">
        <v>0</v>
      </c>
      <c r="E555" s="104">
        <v>0</v>
      </c>
      <c r="F555" s="104">
        <v>200000</v>
      </c>
    </row>
    <row r="556" spans="1:6" s="109" customFormat="1">
      <c r="A556" s="106">
        <v>421</v>
      </c>
      <c r="B556" s="107" t="s">
        <v>219</v>
      </c>
      <c r="C556" s="108">
        <v>200000</v>
      </c>
      <c r="D556" s="108">
        <v>0</v>
      </c>
      <c r="E556" s="108">
        <v>0</v>
      </c>
      <c r="F556" s="108">
        <v>200000</v>
      </c>
    </row>
    <row r="557" spans="1:6">
      <c r="A557" s="100" t="s">
        <v>325</v>
      </c>
      <c r="B557" s="100"/>
      <c r="C557" s="101">
        <v>100000</v>
      </c>
      <c r="D557" s="101">
        <v>100000</v>
      </c>
      <c r="E557" s="101">
        <v>100</v>
      </c>
      <c r="F557" s="101">
        <v>200000</v>
      </c>
    </row>
    <row r="558" spans="1:6" s="105" customFormat="1">
      <c r="A558" s="102">
        <v>4</v>
      </c>
      <c r="B558" s="103" t="s">
        <v>200</v>
      </c>
      <c r="C558" s="104">
        <v>100000</v>
      </c>
      <c r="D558" s="104">
        <v>100000</v>
      </c>
      <c r="E558" s="104">
        <v>100</v>
      </c>
      <c r="F558" s="104">
        <v>200000</v>
      </c>
    </row>
    <row r="559" spans="1:6" s="105" customFormat="1">
      <c r="A559" s="102">
        <v>42</v>
      </c>
      <c r="B559" s="103" t="s">
        <v>201</v>
      </c>
      <c r="C559" s="104">
        <v>100000</v>
      </c>
      <c r="D559" s="104">
        <v>100000</v>
      </c>
      <c r="E559" s="104">
        <v>100</v>
      </c>
      <c r="F559" s="104">
        <v>200000</v>
      </c>
    </row>
    <row r="560" spans="1:6" s="109" customFormat="1">
      <c r="A560" s="106">
        <v>421</v>
      </c>
      <c r="B560" s="107" t="s">
        <v>219</v>
      </c>
      <c r="C560" s="108">
        <v>100000</v>
      </c>
      <c r="D560" s="108">
        <v>100000</v>
      </c>
      <c r="E560" s="108">
        <v>100</v>
      </c>
      <c r="F560" s="108">
        <v>200000</v>
      </c>
    </row>
    <row r="561" spans="1:6">
      <c r="A561" s="100" t="s">
        <v>326</v>
      </c>
      <c r="B561" s="100"/>
      <c r="C561" s="101">
        <v>200000</v>
      </c>
      <c r="D561" s="101">
        <v>-100000</v>
      </c>
      <c r="E561" s="101">
        <v>-50</v>
      </c>
      <c r="F561" s="101">
        <v>100000</v>
      </c>
    </row>
    <row r="562" spans="1:6" s="105" customFormat="1">
      <c r="A562" s="102">
        <v>4</v>
      </c>
      <c r="B562" s="103" t="s">
        <v>200</v>
      </c>
      <c r="C562" s="104">
        <v>200000</v>
      </c>
      <c r="D562" s="104">
        <v>-100000</v>
      </c>
      <c r="E562" s="104">
        <v>-50</v>
      </c>
      <c r="F562" s="104">
        <v>100000</v>
      </c>
    </row>
    <row r="563" spans="1:6" s="105" customFormat="1">
      <c r="A563" s="102">
        <v>42</v>
      </c>
      <c r="B563" s="103" t="s">
        <v>201</v>
      </c>
      <c r="C563" s="104">
        <v>200000</v>
      </c>
      <c r="D563" s="104">
        <v>-100000</v>
      </c>
      <c r="E563" s="104">
        <v>-50</v>
      </c>
      <c r="F563" s="104">
        <v>100000</v>
      </c>
    </row>
    <row r="564" spans="1:6" s="109" customFormat="1">
      <c r="A564" s="106">
        <v>421</v>
      </c>
      <c r="B564" s="107" t="s">
        <v>219</v>
      </c>
      <c r="C564" s="108">
        <v>200000</v>
      </c>
      <c r="D564" s="108">
        <v>-100000</v>
      </c>
      <c r="E564" s="108">
        <v>-50</v>
      </c>
      <c r="F564" s="108">
        <v>100000</v>
      </c>
    </row>
    <row r="565" spans="1:6">
      <c r="A565" s="100" t="s">
        <v>327</v>
      </c>
      <c r="B565" s="100"/>
      <c r="C565" s="101">
        <v>200000</v>
      </c>
      <c r="D565" s="101">
        <v>-200000</v>
      </c>
      <c r="E565" s="101">
        <v>-100</v>
      </c>
      <c r="F565" s="101">
        <v>0</v>
      </c>
    </row>
    <row r="566" spans="1:6" s="105" customFormat="1">
      <c r="A566" s="102">
        <v>4</v>
      </c>
      <c r="B566" s="103" t="s">
        <v>200</v>
      </c>
      <c r="C566" s="104">
        <v>200000</v>
      </c>
      <c r="D566" s="104">
        <v>-200000</v>
      </c>
      <c r="E566" s="104">
        <v>-100</v>
      </c>
      <c r="F566" s="104">
        <v>0</v>
      </c>
    </row>
    <row r="567" spans="1:6" s="105" customFormat="1">
      <c r="A567" s="102">
        <v>42</v>
      </c>
      <c r="B567" s="103" t="s">
        <v>201</v>
      </c>
      <c r="C567" s="104">
        <v>200000</v>
      </c>
      <c r="D567" s="104">
        <v>-200000</v>
      </c>
      <c r="E567" s="104">
        <v>-100</v>
      </c>
      <c r="F567" s="104">
        <v>0</v>
      </c>
    </row>
    <row r="568" spans="1:6" s="109" customFormat="1">
      <c r="A568" s="106">
        <v>421</v>
      </c>
      <c r="B568" s="107" t="s">
        <v>219</v>
      </c>
      <c r="C568" s="108">
        <v>200000</v>
      </c>
      <c r="D568" s="108">
        <v>-200000</v>
      </c>
      <c r="E568" s="108">
        <v>-100</v>
      </c>
      <c r="F568" s="108">
        <v>0</v>
      </c>
    </row>
    <row r="569" spans="1:6">
      <c r="A569" s="100" t="s">
        <v>328</v>
      </c>
      <c r="B569" s="100"/>
      <c r="C569" s="101">
        <v>100000</v>
      </c>
      <c r="D569" s="101">
        <v>0</v>
      </c>
      <c r="E569" s="101">
        <v>0</v>
      </c>
      <c r="F569" s="101">
        <v>100000</v>
      </c>
    </row>
    <row r="570" spans="1:6" s="105" customFormat="1">
      <c r="A570" s="102">
        <v>4</v>
      </c>
      <c r="B570" s="103" t="s">
        <v>200</v>
      </c>
      <c r="C570" s="104">
        <v>100000</v>
      </c>
      <c r="D570" s="104">
        <v>0</v>
      </c>
      <c r="E570" s="104">
        <v>0</v>
      </c>
      <c r="F570" s="104">
        <v>100000</v>
      </c>
    </row>
    <row r="571" spans="1:6" s="105" customFormat="1">
      <c r="A571" s="102">
        <v>42</v>
      </c>
      <c r="B571" s="103" t="s">
        <v>201</v>
      </c>
      <c r="C571" s="104">
        <v>100000</v>
      </c>
      <c r="D571" s="104">
        <v>0</v>
      </c>
      <c r="E571" s="104">
        <v>0</v>
      </c>
      <c r="F571" s="104">
        <v>100000</v>
      </c>
    </row>
    <row r="572" spans="1:6" s="109" customFormat="1">
      <c r="A572" s="106">
        <v>421</v>
      </c>
      <c r="B572" s="107" t="s">
        <v>219</v>
      </c>
      <c r="C572" s="108">
        <v>100000</v>
      </c>
      <c r="D572" s="108">
        <v>0</v>
      </c>
      <c r="E572" s="108">
        <v>0</v>
      </c>
      <c r="F572" s="108">
        <v>100000</v>
      </c>
    </row>
    <row r="573" spans="1:6">
      <c r="A573" s="100" t="s">
        <v>329</v>
      </c>
      <c r="B573" s="100"/>
      <c r="C573" s="101">
        <v>200000</v>
      </c>
      <c r="D573" s="101">
        <v>0</v>
      </c>
      <c r="E573" s="101">
        <v>0</v>
      </c>
      <c r="F573" s="101">
        <v>200000</v>
      </c>
    </row>
    <row r="574" spans="1:6" s="105" customFormat="1">
      <c r="A574" s="102">
        <v>4</v>
      </c>
      <c r="B574" s="103" t="s">
        <v>200</v>
      </c>
      <c r="C574" s="104">
        <v>200000</v>
      </c>
      <c r="D574" s="104">
        <v>0</v>
      </c>
      <c r="E574" s="104">
        <v>0</v>
      </c>
      <c r="F574" s="104">
        <v>200000</v>
      </c>
    </row>
    <row r="575" spans="1:6" s="105" customFormat="1">
      <c r="A575" s="102">
        <v>42</v>
      </c>
      <c r="B575" s="103">
        <v>0</v>
      </c>
      <c r="C575" s="104">
        <v>200000</v>
      </c>
      <c r="D575" s="104">
        <v>0</v>
      </c>
      <c r="E575" s="104">
        <v>0</v>
      </c>
      <c r="F575" s="104">
        <v>200000</v>
      </c>
    </row>
    <row r="576" spans="1:6" s="109" customFormat="1">
      <c r="A576" s="106">
        <v>421</v>
      </c>
      <c r="B576" s="107" t="s">
        <v>219</v>
      </c>
      <c r="C576" s="108">
        <v>200000</v>
      </c>
      <c r="D576" s="108">
        <v>0</v>
      </c>
      <c r="E576" s="108">
        <v>0</v>
      </c>
      <c r="F576" s="108">
        <v>200000</v>
      </c>
    </row>
    <row r="577" spans="1:6">
      <c r="A577" s="100" t="s">
        <v>330</v>
      </c>
      <c r="B577" s="100"/>
      <c r="C577" s="101">
        <v>100000</v>
      </c>
      <c r="D577" s="101">
        <v>100000</v>
      </c>
      <c r="E577" s="101">
        <v>100</v>
      </c>
      <c r="F577" s="101">
        <v>200000</v>
      </c>
    </row>
    <row r="578" spans="1:6" s="105" customFormat="1">
      <c r="A578" s="102">
        <v>4</v>
      </c>
      <c r="B578" s="103" t="s">
        <v>200</v>
      </c>
      <c r="C578" s="104">
        <v>100000</v>
      </c>
      <c r="D578" s="104">
        <v>100000</v>
      </c>
      <c r="E578" s="104">
        <v>100</v>
      </c>
      <c r="F578" s="104">
        <v>200000</v>
      </c>
    </row>
    <row r="579" spans="1:6" s="105" customFormat="1">
      <c r="A579" s="102">
        <v>42</v>
      </c>
      <c r="B579" s="103" t="s">
        <v>201</v>
      </c>
      <c r="C579" s="104">
        <v>100000</v>
      </c>
      <c r="D579" s="104">
        <v>100000</v>
      </c>
      <c r="E579" s="104">
        <v>100</v>
      </c>
      <c r="F579" s="104">
        <v>200000</v>
      </c>
    </row>
    <row r="580" spans="1:6" s="109" customFormat="1">
      <c r="A580" s="106">
        <v>421</v>
      </c>
      <c r="B580" s="107" t="s">
        <v>219</v>
      </c>
      <c r="C580" s="108">
        <v>100000</v>
      </c>
      <c r="D580" s="108">
        <v>100000</v>
      </c>
      <c r="E580" s="108">
        <v>100</v>
      </c>
      <c r="F580" s="108">
        <v>200000</v>
      </c>
    </row>
    <row r="581" spans="1:6">
      <c r="A581" s="100" t="s">
        <v>331</v>
      </c>
      <c r="B581" s="100"/>
      <c r="C581" s="101">
        <v>100000</v>
      </c>
      <c r="D581" s="101">
        <v>50000</v>
      </c>
      <c r="E581" s="101">
        <v>50</v>
      </c>
      <c r="F581" s="101">
        <v>150000</v>
      </c>
    </row>
    <row r="582" spans="1:6" s="105" customFormat="1">
      <c r="A582" s="102">
        <v>4</v>
      </c>
      <c r="B582" s="103" t="s">
        <v>200</v>
      </c>
      <c r="C582" s="104">
        <v>100000</v>
      </c>
      <c r="D582" s="104">
        <v>50000</v>
      </c>
      <c r="E582" s="104">
        <v>50</v>
      </c>
      <c r="F582" s="104">
        <v>150000</v>
      </c>
    </row>
    <row r="583" spans="1:6" s="105" customFormat="1">
      <c r="A583" s="102">
        <v>42</v>
      </c>
      <c r="B583" s="103" t="s">
        <v>201</v>
      </c>
      <c r="C583" s="104">
        <v>100000</v>
      </c>
      <c r="D583" s="104">
        <v>50000</v>
      </c>
      <c r="E583" s="104">
        <v>50</v>
      </c>
      <c r="F583" s="104">
        <v>150000</v>
      </c>
    </row>
    <row r="584" spans="1:6" s="109" customFormat="1">
      <c r="A584" s="106">
        <v>421</v>
      </c>
      <c r="B584" s="107" t="s">
        <v>219</v>
      </c>
      <c r="C584" s="108">
        <v>100000</v>
      </c>
      <c r="D584" s="108">
        <v>50000</v>
      </c>
      <c r="E584" s="108">
        <v>50</v>
      </c>
      <c r="F584" s="108">
        <v>150000</v>
      </c>
    </row>
    <row r="585" spans="1:6">
      <c r="A585" s="100" t="s">
        <v>332</v>
      </c>
      <c r="B585" s="100"/>
      <c r="C585" s="101">
        <v>100000</v>
      </c>
      <c r="D585" s="101">
        <v>-100000</v>
      </c>
      <c r="E585" s="101">
        <v>-100</v>
      </c>
      <c r="F585" s="101">
        <v>0</v>
      </c>
    </row>
    <row r="586" spans="1:6" s="105" customFormat="1">
      <c r="A586" s="102">
        <v>4</v>
      </c>
      <c r="B586" s="103" t="s">
        <v>200</v>
      </c>
      <c r="C586" s="104">
        <v>100000</v>
      </c>
      <c r="D586" s="104">
        <v>-100000</v>
      </c>
      <c r="E586" s="104">
        <v>-100</v>
      </c>
      <c r="F586" s="104">
        <v>0</v>
      </c>
    </row>
    <row r="587" spans="1:6" s="105" customFormat="1">
      <c r="A587" s="102">
        <v>42</v>
      </c>
      <c r="B587" s="103" t="s">
        <v>201</v>
      </c>
      <c r="C587" s="104">
        <v>100000</v>
      </c>
      <c r="D587" s="104">
        <v>-100000</v>
      </c>
      <c r="E587" s="104">
        <v>-100</v>
      </c>
      <c r="F587" s="104">
        <v>0</v>
      </c>
    </row>
    <row r="588" spans="1:6" s="109" customFormat="1">
      <c r="A588" s="106">
        <v>421</v>
      </c>
      <c r="B588" s="107" t="s">
        <v>219</v>
      </c>
      <c r="C588" s="108">
        <v>100000</v>
      </c>
      <c r="D588" s="108">
        <v>-100000</v>
      </c>
      <c r="E588" s="108">
        <v>-100</v>
      </c>
      <c r="F588" s="108">
        <v>0</v>
      </c>
    </row>
    <row r="589" spans="1:6">
      <c r="A589" s="100" t="s">
        <v>333</v>
      </c>
      <c r="B589" s="100"/>
      <c r="C589" s="101">
        <v>200000</v>
      </c>
      <c r="D589" s="101">
        <v>150000</v>
      </c>
      <c r="E589" s="101">
        <v>75</v>
      </c>
      <c r="F589" s="101">
        <v>350000</v>
      </c>
    </row>
    <row r="590" spans="1:6" s="105" customFormat="1">
      <c r="A590" s="102">
        <v>4</v>
      </c>
      <c r="B590" s="103" t="s">
        <v>200</v>
      </c>
      <c r="C590" s="104">
        <v>200000</v>
      </c>
      <c r="D590" s="104">
        <v>150000</v>
      </c>
      <c r="E590" s="104">
        <v>75</v>
      </c>
      <c r="F590" s="104">
        <v>350000</v>
      </c>
    </row>
    <row r="591" spans="1:6" s="105" customFormat="1">
      <c r="A591" s="102">
        <v>42</v>
      </c>
      <c r="B591" s="103" t="s">
        <v>201</v>
      </c>
      <c r="C591" s="104">
        <v>200000</v>
      </c>
      <c r="D591" s="104">
        <v>150000</v>
      </c>
      <c r="E591" s="104">
        <v>75</v>
      </c>
      <c r="F591" s="104">
        <v>350000</v>
      </c>
    </row>
    <row r="592" spans="1:6" s="109" customFormat="1">
      <c r="A592" s="106">
        <v>421</v>
      </c>
      <c r="B592" s="107" t="s">
        <v>219</v>
      </c>
      <c r="C592" s="108">
        <v>200000</v>
      </c>
      <c r="D592" s="108">
        <v>150000</v>
      </c>
      <c r="E592" s="108">
        <v>75</v>
      </c>
      <c r="F592" s="108">
        <v>350000</v>
      </c>
    </row>
    <row r="593" spans="1:6">
      <c r="A593" s="100" t="s">
        <v>334</v>
      </c>
      <c r="B593" s="100"/>
      <c r="C593" s="101">
        <v>200000</v>
      </c>
      <c r="D593" s="101">
        <v>150000</v>
      </c>
      <c r="E593" s="101">
        <v>75</v>
      </c>
      <c r="F593" s="101">
        <v>350000</v>
      </c>
    </row>
    <row r="594" spans="1:6" s="105" customFormat="1">
      <c r="A594" s="102">
        <v>4</v>
      </c>
      <c r="B594" s="103" t="s">
        <v>200</v>
      </c>
      <c r="C594" s="104">
        <v>200000</v>
      </c>
      <c r="D594" s="104">
        <v>150000</v>
      </c>
      <c r="E594" s="104">
        <v>75</v>
      </c>
      <c r="F594" s="104">
        <v>350000</v>
      </c>
    </row>
    <row r="595" spans="1:6" s="105" customFormat="1">
      <c r="A595" s="102">
        <v>42</v>
      </c>
      <c r="B595" s="103" t="s">
        <v>201</v>
      </c>
      <c r="C595" s="104">
        <v>200000</v>
      </c>
      <c r="D595" s="104">
        <v>150000</v>
      </c>
      <c r="E595" s="104">
        <v>75</v>
      </c>
      <c r="F595" s="104">
        <v>350000</v>
      </c>
    </row>
    <row r="596" spans="1:6" s="109" customFormat="1">
      <c r="A596" s="106">
        <v>421</v>
      </c>
      <c r="B596" s="107" t="s">
        <v>219</v>
      </c>
      <c r="C596" s="108">
        <v>200000</v>
      </c>
      <c r="D596" s="108">
        <v>150000</v>
      </c>
      <c r="E596" s="108">
        <v>75</v>
      </c>
      <c r="F596" s="108">
        <v>350000</v>
      </c>
    </row>
    <row r="597" spans="1:6">
      <c r="A597" s="100" t="s">
        <v>335</v>
      </c>
      <c r="B597" s="100"/>
      <c r="C597" s="101">
        <v>200000</v>
      </c>
      <c r="D597" s="101">
        <v>50000</v>
      </c>
      <c r="E597" s="101">
        <v>25</v>
      </c>
      <c r="F597" s="101">
        <v>250000</v>
      </c>
    </row>
    <row r="598" spans="1:6" s="105" customFormat="1">
      <c r="A598" s="102">
        <v>4</v>
      </c>
      <c r="B598" s="103" t="s">
        <v>200</v>
      </c>
      <c r="C598" s="104">
        <v>200000</v>
      </c>
      <c r="D598" s="104">
        <v>50000</v>
      </c>
      <c r="E598" s="104">
        <v>25</v>
      </c>
      <c r="F598" s="104">
        <v>250000</v>
      </c>
    </row>
    <row r="599" spans="1:6" s="105" customFormat="1">
      <c r="A599" s="102">
        <v>42</v>
      </c>
      <c r="B599" s="103" t="s">
        <v>201</v>
      </c>
      <c r="C599" s="104">
        <v>200000</v>
      </c>
      <c r="D599" s="104">
        <v>50000</v>
      </c>
      <c r="E599" s="104">
        <v>25</v>
      </c>
      <c r="F599" s="104">
        <v>250000</v>
      </c>
    </row>
    <row r="600" spans="1:6" s="109" customFormat="1">
      <c r="A600" s="106">
        <v>421</v>
      </c>
      <c r="B600" s="107" t="s">
        <v>219</v>
      </c>
      <c r="C600" s="108">
        <v>200000</v>
      </c>
      <c r="D600" s="108">
        <v>50000</v>
      </c>
      <c r="E600" s="108">
        <v>25</v>
      </c>
      <c r="F600" s="108">
        <v>250000</v>
      </c>
    </row>
    <row r="601" spans="1:6">
      <c r="A601" s="100" t="s">
        <v>336</v>
      </c>
      <c r="B601" s="100"/>
      <c r="C601" s="101">
        <v>100000</v>
      </c>
      <c r="D601" s="101">
        <v>0</v>
      </c>
      <c r="E601" s="101">
        <v>0</v>
      </c>
      <c r="F601" s="101">
        <v>100000</v>
      </c>
    </row>
    <row r="602" spans="1:6" s="105" customFormat="1">
      <c r="A602" s="102">
        <v>4</v>
      </c>
      <c r="B602" s="103" t="s">
        <v>200</v>
      </c>
      <c r="C602" s="104">
        <v>100000</v>
      </c>
      <c r="D602" s="104">
        <v>0</v>
      </c>
      <c r="E602" s="104">
        <v>0</v>
      </c>
      <c r="F602" s="104">
        <v>100000</v>
      </c>
    </row>
    <row r="603" spans="1:6" s="105" customFormat="1">
      <c r="A603" s="102">
        <v>42</v>
      </c>
      <c r="B603" s="103" t="s">
        <v>201</v>
      </c>
      <c r="C603" s="104">
        <v>100000</v>
      </c>
      <c r="D603" s="104">
        <v>0</v>
      </c>
      <c r="E603" s="104">
        <v>0</v>
      </c>
      <c r="F603" s="104">
        <v>100000</v>
      </c>
    </row>
    <row r="604" spans="1:6" s="109" customFormat="1">
      <c r="A604" s="106">
        <v>421</v>
      </c>
      <c r="B604" s="107" t="s">
        <v>219</v>
      </c>
      <c r="C604" s="108">
        <v>100000</v>
      </c>
      <c r="D604" s="108">
        <v>0</v>
      </c>
      <c r="E604" s="108">
        <v>0</v>
      </c>
      <c r="F604" s="108">
        <v>100000</v>
      </c>
    </row>
    <row r="605" spans="1:6">
      <c r="A605" s="100" t="s">
        <v>337</v>
      </c>
      <c r="B605" s="100"/>
      <c r="C605" s="101">
        <v>100000</v>
      </c>
      <c r="D605" s="101">
        <v>0</v>
      </c>
      <c r="E605" s="101">
        <v>0</v>
      </c>
      <c r="F605" s="101">
        <v>100000</v>
      </c>
    </row>
    <row r="606" spans="1:6" s="105" customFormat="1">
      <c r="A606" s="102">
        <v>4</v>
      </c>
      <c r="B606" s="103" t="s">
        <v>200</v>
      </c>
      <c r="C606" s="104">
        <v>100000</v>
      </c>
      <c r="D606" s="104">
        <v>0</v>
      </c>
      <c r="E606" s="104">
        <v>0</v>
      </c>
      <c r="F606" s="104">
        <v>100000</v>
      </c>
    </row>
    <row r="607" spans="1:6" s="105" customFormat="1">
      <c r="A607" s="102">
        <v>42</v>
      </c>
      <c r="B607" s="103" t="s">
        <v>201</v>
      </c>
      <c r="C607" s="104">
        <v>100000</v>
      </c>
      <c r="D607" s="104">
        <v>0</v>
      </c>
      <c r="E607" s="104">
        <v>0</v>
      </c>
      <c r="F607" s="104">
        <v>100000</v>
      </c>
    </row>
    <row r="608" spans="1:6" s="109" customFormat="1">
      <c r="A608" s="106">
        <v>421</v>
      </c>
      <c r="B608" s="107" t="s">
        <v>219</v>
      </c>
      <c r="C608" s="108">
        <v>100000</v>
      </c>
      <c r="D608" s="108">
        <v>0</v>
      </c>
      <c r="E608" s="108">
        <v>0</v>
      </c>
      <c r="F608" s="108">
        <v>100000</v>
      </c>
    </row>
    <row r="609" spans="1:6">
      <c r="A609" s="100" t="s">
        <v>338</v>
      </c>
      <c r="B609" s="100"/>
      <c r="C609" s="101">
        <v>2000000</v>
      </c>
      <c r="D609" s="101">
        <v>450000</v>
      </c>
      <c r="E609" s="101">
        <v>22.5</v>
      </c>
      <c r="F609" s="101">
        <v>2450000</v>
      </c>
    </row>
    <row r="610" spans="1:6">
      <c r="A610" s="100" t="s">
        <v>339</v>
      </c>
      <c r="B610" s="100"/>
      <c r="C610" s="101">
        <v>2000000</v>
      </c>
      <c r="D610" s="101">
        <v>450000</v>
      </c>
      <c r="E610" s="101">
        <v>22.5</v>
      </c>
      <c r="F610" s="101">
        <v>2450000</v>
      </c>
    </row>
    <row r="611" spans="1:6" s="105" customFormat="1">
      <c r="A611" s="102">
        <v>4</v>
      </c>
      <c r="B611" s="103" t="s">
        <v>200</v>
      </c>
      <c r="C611" s="104">
        <v>2000000</v>
      </c>
      <c r="D611" s="104">
        <v>450000</v>
      </c>
      <c r="E611" s="104">
        <v>22.5</v>
      </c>
      <c r="F611" s="104">
        <v>2450000</v>
      </c>
    </row>
    <row r="612" spans="1:6" s="105" customFormat="1">
      <c r="A612" s="102">
        <v>41</v>
      </c>
      <c r="B612" s="103" t="s">
        <v>340</v>
      </c>
      <c r="C612" s="104">
        <v>2000000</v>
      </c>
      <c r="D612" s="104">
        <v>450000</v>
      </c>
      <c r="E612" s="104">
        <v>22.5</v>
      </c>
      <c r="F612" s="104">
        <v>2450000</v>
      </c>
    </row>
    <row r="613" spans="1:6" s="109" customFormat="1">
      <c r="A613" s="106">
        <v>411</v>
      </c>
      <c r="B613" s="107" t="s">
        <v>341</v>
      </c>
      <c r="C613" s="108">
        <v>2000000</v>
      </c>
      <c r="D613" s="108">
        <v>450000</v>
      </c>
      <c r="E613" s="108">
        <v>22.5</v>
      </c>
      <c r="F613" s="108">
        <v>2450000</v>
      </c>
    </row>
    <row r="614" spans="1:6">
      <c r="A614" s="100" t="s">
        <v>342</v>
      </c>
      <c r="B614" s="100"/>
      <c r="C614" s="101">
        <v>6950000</v>
      </c>
      <c r="D614" s="101">
        <v>1510000</v>
      </c>
      <c r="E614" s="101">
        <v>21.726618705036</v>
      </c>
      <c r="F614" s="101">
        <v>8460000</v>
      </c>
    </row>
    <row r="615" spans="1:6">
      <c r="A615" s="100" t="s">
        <v>343</v>
      </c>
      <c r="B615" s="100"/>
      <c r="C615" s="101">
        <v>500000</v>
      </c>
      <c r="D615" s="101">
        <v>-400000</v>
      </c>
      <c r="E615" s="101">
        <v>-80</v>
      </c>
      <c r="F615" s="101">
        <v>100000</v>
      </c>
    </row>
    <row r="616" spans="1:6" s="105" customFormat="1">
      <c r="A616" s="102">
        <v>4</v>
      </c>
      <c r="B616" s="103" t="s">
        <v>200</v>
      </c>
      <c r="C616" s="104">
        <v>500000</v>
      </c>
      <c r="D616" s="104">
        <v>-400000</v>
      </c>
      <c r="E616" s="104">
        <v>-80</v>
      </c>
      <c r="F616" s="104">
        <v>100000</v>
      </c>
    </row>
    <row r="617" spans="1:6" s="105" customFormat="1">
      <c r="A617" s="102">
        <v>42</v>
      </c>
      <c r="B617" s="103" t="s">
        <v>201</v>
      </c>
      <c r="C617" s="104">
        <v>500000</v>
      </c>
      <c r="D617" s="104">
        <v>-400000</v>
      </c>
      <c r="E617" s="104">
        <v>-80</v>
      </c>
      <c r="F617" s="104">
        <v>100000</v>
      </c>
    </row>
    <row r="618" spans="1:6" s="109" customFormat="1">
      <c r="A618" s="106">
        <v>421</v>
      </c>
      <c r="B618" s="107" t="s">
        <v>219</v>
      </c>
      <c r="C618" s="108">
        <v>500000</v>
      </c>
      <c r="D618" s="108">
        <v>-400000</v>
      </c>
      <c r="E618" s="108">
        <v>-80</v>
      </c>
      <c r="F618" s="108">
        <v>100000</v>
      </c>
    </row>
    <row r="619" spans="1:6">
      <c r="A619" s="100" t="s">
        <v>344</v>
      </c>
      <c r="B619" s="100"/>
      <c r="C619" s="101">
        <v>100000</v>
      </c>
      <c r="D619" s="101">
        <v>50000</v>
      </c>
      <c r="E619" s="101">
        <v>50</v>
      </c>
      <c r="F619" s="101">
        <v>150000</v>
      </c>
    </row>
    <row r="620" spans="1:6" s="105" customFormat="1">
      <c r="A620" s="102">
        <v>4</v>
      </c>
      <c r="B620" s="103" t="s">
        <v>200</v>
      </c>
      <c r="C620" s="104">
        <v>100000</v>
      </c>
      <c r="D620" s="104">
        <v>50000</v>
      </c>
      <c r="E620" s="104">
        <v>50</v>
      </c>
      <c r="F620" s="104">
        <v>150000</v>
      </c>
    </row>
    <row r="621" spans="1:6" s="105" customFormat="1">
      <c r="A621" s="102">
        <v>42</v>
      </c>
      <c r="B621" s="103" t="s">
        <v>201</v>
      </c>
      <c r="C621" s="104">
        <v>100000</v>
      </c>
      <c r="D621" s="104">
        <v>50000</v>
      </c>
      <c r="E621" s="104">
        <v>50</v>
      </c>
      <c r="F621" s="104">
        <v>150000</v>
      </c>
    </row>
    <row r="622" spans="1:6" s="109" customFormat="1">
      <c r="A622" s="106">
        <v>421</v>
      </c>
      <c r="B622" s="107" t="s">
        <v>219</v>
      </c>
      <c r="C622" s="108">
        <v>100000</v>
      </c>
      <c r="D622" s="108">
        <v>50000</v>
      </c>
      <c r="E622" s="108">
        <v>50</v>
      </c>
      <c r="F622" s="108">
        <v>150000</v>
      </c>
    </row>
    <row r="623" spans="1:6">
      <c r="A623" s="100" t="s">
        <v>345</v>
      </c>
      <c r="B623" s="100"/>
      <c r="C623" s="101">
        <v>100000</v>
      </c>
      <c r="D623" s="101">
        <v>3650000</v>
      </c>
      <c r="E623" s="101">
        <v>3650</v>
      </c>
      <c r="F623" s="101">
        <v>3750000</v>
      </c>
    </row>
    <row r="624" spans="1:6" s="105" customFormat="1">
      <c r="A624" s="102">
        <v>4</v>
      </c>
      <c r="B624" s="103" t="s">
        <v>200</v>
      </c>
      <c r="C624" s="104">
        <v>100000</v>
      </c>
      <c r="D624" s="104">
        <v>3650000</v>
      </c>
      <c r="E624" s="104">
        <v>3650</v>
      </c>
      <c r="F624" s="104">
        <v>3750000</v>
      </c>
    </row>
    <row r="625" spans="1:6" s="105" customFormat="1">
      <c r="A625" s="102">
        <v>42</v>
      </c>
      <c r="B625" s="103" t="s">
        <v>201</v>
      </c>
      <c r="C625" s="104">
        <v>100000</v>
      </c>
      <c r="D625" s="104">
        <v>3650000</v>
      </c>
      <c r="E625" s="104">
        <v>3650</v>
      </c>
      <c r="F625" s="104">
        <v>3750000</v>
      </c>
    </row>
    <row r="626" spans="1:6" s="109" customFormat="1">
      <c r="A626" s="106">
        <v>421</v>
      </c>
      <c r="B626" s="107" t="s">
        <v>219</v>
      </c>
      <c r="C626" s="108">
        <v>100000</v>
      </c>
      <c r="D626" s="108">
        <v>3650000</v>
      </c>
      <c r="E626" s="108">
        <v>3650</v>
      </c>
      <c r="F626" s="108">
        <v>3750000</v>
      </c>
    </row>
    <row r="627" spans="1:6">
      <c r="A627" s="100" t="s">
        <v>346</v>
      </c>
      <c r="B627" s="100"/>
      <c r="C627" s="101">
        <v>100000</v>
      </c>
      <c r="D627" s="101">
        <v>-100000</v>
      </c>
      <c r="E627" s="101">
        <v>-100</v>
      </c>
      <c r="F627" s="101">
        <v>0</v>
      </c>
    </row>
    <row r="628" spans="1:6" s="105" customFormat="1">
      <c r="A628" s="102">
        <v>4</v>
      </c>
      <c r="B628" s="103" t="s">
        <v>200</v>
      </c>
      <c r="C628" s="104">
        <v>100000</v>
      </c>
      <c r="D628" s="104">
        <v>-100000</v>
      </c>
      <c r="E628" s="104">
        <v>-100</v>
      </c>
      <c r="F628" s="104">
        <v>0</v>
      </c>
    </row>
    <row r="629" spans="1:6" s="105" customFormat="1">
      <c r="A629" s="102">
        <v>42</v>
      </c>
      <c r="B629" s="103" t="s">
        <v>201</v>
      </c>
      <c r="C629" s="104">
        <v>100000</v>
      </c>
      <c r="D629" s="104">
        <v>-100000</v>
      </c>
      <c r="E629" s="104">
        <v>-100</v>
      </c>
      <c r="F629" s="104">
        <v>0</v>
      </c>
    </row>
    <row r="630" spans="1:6" s="109" customFormat="1">
      <c r="A630" s="106">
        <v>421</v>
      </c>
      <c r="B630" s="107" t="s">
        <v>219</v>
      </c>
      <c r="C630" s="108">
        <v>100000</v>
      </c>
      <c r="D630" s="108">
        <v>-100000</v>
      </c>
      <c r="E630" s="108">
        <v>-100</v>
      </c>
      <c r="F630" s="108">
        <v>0</v>
      </c>
    </row>
    <row r="631" spans="1:6">
      <c r="A631" s="100" t="s">
        <v>347</v>
      </c>
      <c r="B631" s="100"/>
      <c r="C631" s="101">
        <v>500000</v>
      </c>
      <c r="D631" s="101">
        <v>-500000</v>
      </c>
      <c r="E631" s="101">
        <v>-100</v>
      </c>
      <c r="F631" s="101">
        <v>0</v>
      </c>
    </row>
    <row r="632" spans="1:6" s="105" customFormat="1">
      <c r="A632" s="102">
        <v>4</v>
      </c>
      <c r="B632" s="103" t="s">
        <v>200</v>
      </c>
      <c r="C632" s="104">
        <v>500000</v>
      </c>
      <c r="D632" s="104">
        <v>-500000</v>
      </c>
      <c r="E632" s="104">
        <v>-100</v>
      </c>
      <c r="F632" s="104">
        <v>0</v>
      </c>
    </row>
    <row r="633" spans="1:6" s="105" customFormat="1">
      <c r="A633" s="102">
        <v>42</v>
      </c>
      <c r="B633" s="103" t="s">
        <v>201</v>
      </c>
      <c r="C633" s="104">
        <v>500000</v>
      </c>
      <c r="D633" s="104">
        <v>-500000</v>
      </c>
      <c r="E633" s="104">
        <v>-100</v>
      </c>
      <c r="F633" s="104">
        <v>0</v>
      </c>
    </row>
    <row r="634" spans="1:6" s="109" customFormat="1">
      <c r="A634" s="106">
        <v>421</v>
      </c>
      <c r="B634" s="107" t="s">
        <v>219</v>
      </c>
      <c r="C634" s="108">
        <v>500000</v>
      </c>
      <c r="D634" s="108">
        <v>-500000</v>
      </c>
      <c r="E634" s="108">
        <v>-100</v>
      </c>
      <c r="F634" s="108">
        <v>0</v>
      </c>
    </row>
    <row r="635" spans="1:6">
      <c r="A635" s="100" t="s">
        <v>348</v>
      </c>
      <c r="B635" s="100"/>
      <c r="C635" s="101">
        <v>100000</v>
      </c>
      <c r="D635" s="101">
        <v>-100000</v>
      </c>
      <c r="E635" s="101">
        <v>-100</v>
      </c>
      <c r="F635" s="101">
        <v>0</v>
      </c>
    </row>
    <row r="636" spans="1:6" s="105" customFormat="1">
      <c r="A636" s="102">
        <v>4</v>
      </c>
      <c r="B636" s="103" t="s">
        <v>200</v>
      </c>
      <c r="C636" s="104">
        <v>100000</v>
      </c>
      <c r="D636" s="104">
        <v>-100000</v>
      </c>
      <c r="E636" s="104">
        <v>-100</v>
      </c>
      <c r="F636" s="104">
        <v>0</v>
      </c>
    </row>
    <row r="637" spans="1:6" s="105" customFormat="1">
      <c r="A637" s="102">
        <v>42</v>
      </c>
      <c r="B637" s="103" t="s">
        <v>201</v>
      </c>
      <c r="C637" s="104">
        <v>100000</v>
      </c>
      <c r="D637" s="104">
        <v>-100000</v>
      </c>
      <c r="E637" s="104">
        <v>-100</v>
      </c>
      <c r="F637" s="104">
        <v>0</v>
      </c>
    </row>
    <row r="638" spans="1:6" s="109" customFormat="1">
      <c r="A638" s="106">
        <v>421</v>
      </c>
      <c r="B638" s="107" t="s">
        <v>219</v>
      </c>
      <c r="C638" s="108">
        <v>100000</v>
      </c>
      <c r="D638" s="108">
        <v>-100000</v>
      </c>
      <c r="E638" s="108">
        <v>-100</v>
      </c>
      <c r="F638" s="108">
        <v>0</v>
      </c>
    </row>
    <row r="639" spans="1:6">
      <c r="A639" s="100" t="s">
        <v>349</v>
      </c>
      <c r="B639" s="100"/>
      <c r="C639" s="101">
        <v>300000</v>
      </c>
      <c r="D639" s="101">
        <v>-100000</v>
      </c>
      <c r="E639" s="101">
        <v>-33.3333333333333</v>
      </c>
      <c r="F639" s="101">
        <v>200000</v>
      </c>
    </row>
    <row r="640" spans="1:6" s="105" customFormat="1">
      <c r="A640" s="102">
        <v>4</v>
      </c>
      <c r="B640" s="103" t="s">
        <v>200</v>
      </c>
      <c r="C640" s="104">
        <v>300000</v>
      </c>
      <c r="D640" s="104">
        <v>-100000</v>
      </c>
      <c r="E640" s="104">
        <v>-33.3333333333333</v>
      </c>
      <c r="F640" s="104">
        <v>200000</v>
      </c>
    </row>
    <row r="641" spans="1:6" s="105" customFormat="1">
      <c r="A641" s="102">
        <v>42</v>
      </c>
      <c r="B641" s="103" t="s">
        <v>201</v>
      </c>
      <c r="C641" s="104">
        <v>300000</v>
      </c>
      <c r="D641" s="104">
        <v>-100000</v>
      </c>
      <c r="E641" s="104">
        <v>-33.3333333333333</v>
      </c>
      <c r="F641" s="104">
        <v>200000</v>
      </c>
    </row>
    <row r="642" spans="1:6" s="109" customFormat="1">
      <c r="A642" s="106">
        <v>421</v>
      </c>
      <c r="B642" s="107" t="s">
        <v>219</v>
      </c>
      <c r="C642" s="108">
        <v>300000</v>
      </c>
      <c r="D642" s="108">
        <v>-100000</v>
      </c>
      <c r="E642" s="108">
        <v>-33.3333333333333</v>
      </c>
      <c r="F642" s="108">
        <v>200000</v>
      </c>
    </row>
    <row r="643" spans="1:6">
      <c r="A643" s="100" t="s">
        <v>350</v>
      </c>
      <c r="B643" s="100"/>
      <c r="C643" s="101">
        <v>100000</v>
      </c>
      <c r="D643" s="101">
        <v>-100000</v>
      </c>
      <c r="E643" s="101">
        <v>-100</v>
      </c>
      <c r="F643" s="101">
        <v>0</v>
      </c>
    </row>
    <row r="644" spans="1:6" s="105" customFormat="1">
      <c r="A644" s="102">
        <v>4</v>
      </c>
      <c r="B644" s="103" t="s">
        <v>200</v>
      </c>
      <c r="C644" s="104">
        <v>100000</v>
      </c>
      <c r="D644" s="104">
        <v>-100000</v>
      </c>
      <c r="E644" s="104">
        <v>-100</v>
      </c>
      <c r="F644" s="104">
        <v>0</v>
      </c>
    </row>
    <row r="645" spans="1:6" s="105" customFormat="1">
      <c r="A645" s="102">
        <v>42</v>
      </c>
      <c r="B645" s="103" t="s">
        <v>201</v>
      </c>
      <c r="C645" s="104">
        <v>100000</v>
      </c>
      <c r="D645" s="104">
        <v>-100000</v>
      </c>
      <c r="E645" s="104">
        <v>-100</v>
      </c>
      <c r="F645" s="104">
        <v>0</v>
      </c>
    </row>
    <row r="646" spans="1:6" s="109" customFormat="1">
      <c r="A646" s="106">
        <v>421</v>
      </c>
      <c r="B646" s="107" t="s">
        <v>219</v>
      </c>
      <c r="C646" s="108">
        <v>100000</v>
      </c>
      <c r="D646" s="108">
        <v>-100000</v>
      </c>
      <c r="E646" s="108">
        <v>-100</v>
      </c>
      <c r="F646" s="108">
        <v>0</v>
      </c>
    </row>
    <row r="647" spans="1:6">
      <c r="A647" s="100" t="s">
        <v>351</v>
      </c>
      <c r="B647" s="100"/>
      <c r="C647" s="101">
        <v>100000</v>
      </c>
      <c r="D647" s="101">
        <v>-50000</v>
      </c>
      <c r="E647" s="101">
        <v>-50</v>
      </c>
      <c r="F647" s="101">
        <v>50000</v>
      </c>
    </row>
    <row r="648" spans="1:6" s="105" customFormat="1">
      <c r="A648" s="102">
        <v>4</v>
      </c>
      <c r="B648" s="103" t="s">
        <v>200</v>
      </c>
      <c r="C648" s="104">
        <v>100000</v>
      </c>
      <c r="D648" s="104">
        <v>-50000</v>
      </c>
      <c r="E648" s="104">
        <v>-50</v>
      </c>
      <c r="F648" s="104">
        <v>50000</v>
      </c>
    </row>
    <row r="649" spans="1:6" s="105" customFormat="1">
      <c r="A649" s="102">
        <v>42</v>
      </c>
      <c r="B649" s="103" t="s">
        <v>201</v>
      </c>
      <c r="C649" s="104">
        <v>100000</v>
      </c>
      <c r="D649" s="104">
        <v>-50000</v>
      </c>
      <c r="E649" s="104">
        <v>-50</v>
      </c>
      <c r="F649" s="104">
        <v>50000</v>
      </c>
    </row>
    <row r="650" spans="1:6" s="109" customFormat="1">
      <c r="A650" s="106">
        <v>421</v>
      </c>
      <c r="B650" s="107" t="s">
        <v>219</v>
      </c>
      <c r="C650" s="108">
        <v>100000</v>
      </c>
      <c r="D650" s="108">
        <v>-50000</v>
      </c>
      <c r="E650" s="108">
        <v>-50</v>
      </c>
      <c r="F650" s="108">
        <v>50000</v>
      </c>
    </row>
    <row r="651" spans="1:6">
      <c r="A651" s="100" t="s">
        <v>352</v>
      </c>
      <c r="B651" s="100"/>
      <c r="C651" s="101">
        <v>100000</v>
      </c>
      <c r="D651" s="101">
        <v>-50000</v>
      </c>
      <c r="E651" s="101">
        <v>-50</v>
      </c>
      <c r="F651" s="101">
        <v>50000</v>
      </c>
    </row>
    <row r="652" spans="1:6" s="105" customFormat="1">
      <c r="A652" s="102">
        <v>4</v>
      </c>
      <c r="B652" s="103" t="s">
        <v>200</v>
      </c>
      <c r="C652" s="104">
        <v>100000</v>
      </c>
      <c r="D652" s="104">
        <v>-50000</v>
      </c>
      <c r="E652" s="104">
        <v>-50</v>
      </c>
      <c r="F652" s="104">
        <v>50000</v>
      </c>
    </row>
    <row r="653" spans="1:6" s="105" customFormat="1">
      <c r="A653" s="102">
        <v>42</v>
      </c>
      <c r="B653" s="103" t="s">
        <v>201</v>
      </c>
      <c r="C653" s="104">
        <v>100000</v>
      </c>
      <c r="D653" s="104">
        <v>-50000</v>
      </c>
      <c r="E653" s="104">
        <v>-50</v>
      </c>
      <c r="F653" s="104">
        <v>50000</v>
      </c>
    </row>
    <row r="654" spans="1:6" s="109" customFormat="1">
      <c r="A654" s="106">
        <v>421</v>
      </c>
      <c r="B654" s="107" t="s">
        <v>219</v>
      </c>
      <c r="C654" s="108">
        <v>100000</v>
      </c>
      <c r="D654" s="108">
        <v>-50000</v>
      </c>
      <c r="E654" s="108">
        <v>-50</v>
      </c>
      <c r="F654" s="108">
        <v>50000</v>
      </c>
    </row>
    <row r="655" spans="1:6">
      <c r="A655" s="100" t="s">
        <v>353</v>
      </c>
      <c r="B655" s="100"/>
      <c r="C655" s="101">
        <v>200000</v>
      </c>
      <c r="D655" s="101">
        <v>-150000</v>
      </c>
      <c r="E655" s="101">
        <v>-75</v>
      </c>
      <c r="F655" s="101">
        <v>50000</v>
      </c>
    </row>
    <row r="656" spans="1:6" s="105" customFormat="1">
      <c r="A656" s="102">
        <v>4</v>
      </c>
      <c r="B656" s="103" t="s">
        <v>200</v>
      </c>
      <c r="C656" s="104">
        <v>200000</v>
      </c>
      <c r="D656" s="104">
        <v>-150000</v>
      </c>
      <c r="E656" s="104">
        <v>-75</v>
      </c>
      <c r="F656" s="104">
        <v>50000</v>
      </c>
    </row>
    <row r="657" spans="1:6" s="105" customFormat="1">
      <c r="A657" s="102">
        <v>42</v>
      </c>
      <c r="B657" s="103" t="s">
        <v>201</v>
      </c>
      <c r="C657" s="104">
        <v>200000</v>
      </c>
      <c r="D657" s="104">
        <v>-150000</v>
      </c>
      <c r="E657" s="104">
        <v>-75</v>
      </c>
      <c r="F657" s="104">
        <v>50000</v>
      </c>
    </row>
    <row r="658" spans="1:6" s="109" customFormat="1">
      <c r="A658" s="106">
        <v>421</v>
      </c>
      <c r="B658" s="107" t="s">
        <v>219</v>
      </c>
      <c r="C658" s="108">
        <v>200000</v>
      </c>
      <c r="D658" s="108">
        <v>-150000</v>
      </c>
      <c r="E658" s="108">
        <v>-75</v>
      </c>
      <c r="F658" s="108">
        <v>50000</v>
      </c>
    </row>
    <row r="659" spans="1:6">
      <c r="A659" s="100" t="s">
        <v>354</v>
      </c>
      <c r="B659" s="100"/>
      <c r="C659" s="101">
        <v>100000</v>
      </c>
      <c r="D659" s="101">
        <v>-100000</v>
      </c>
      <c r="E659" s="101">
        <v>-100</v>
      </c>
      <c r="F659" s="101">
        <v>0</v>
      </c>
    </row>
    <row r="660" spans="1:6" s="105" customFormat="1">
      <c r="A660" s="102">
        <v>4</v>
      </c>
      <c r="B660" s="103" t="s">
        <v>200</v>
      </c>
      <c r="C660" s="104">
        <v>100000</v>
      </c>
      <c r="D660" s="104">
        <v>-100000</v>
      </c>
      <c r="E660" s="104">
        <v>-100</v>
      </c>
      <c r="F660" s="104">
        <v>0</v>
      </c>
    </row>
    <row r="661" spans="1:6" s="105" customFormat="1">
      <c r="A661" s="102">
        <v>42</v>
      </c>
      <c r="B661" s="103" t="s">
        <v>201</v>
      </c>
      <c r="C661" s="104">
        <v>100000</v>
      </c>
      <c r="D661" s="104">
        <v>-100000</v>
      </c>
      <c r="E661" s="104">
        <v>-100</v>
      </c>
      <c r="F661" s="104">
        <v>0</v>
      </c>
    </row>
    <row r="662" spans="1:6" s="109" customFormat="1">
      <c r="A662" s="106">
        <v>421</v>
      </c>
      <c r="B662" s="107" t="s">
        <v>219</v>
      </c>
      <c r="C662" s="108">
        <v>100000</v>
      </c>
      <c r="D662" s="108">
        <v>-100000</v>
      </c>
      <c r="E662" s="108">
        <v>-100</v>
      </c>
      <c r="F662" s="108">
        <v>0</v>
      </c>
    </row>
    <row r="663" spans="1:6">
      <c r="A663" s="100" t="s">
        <v>355</v>
      </c>
      <c r="B663" s="100"/>
      <c r="C663" s="101">
        <v>100000</v>
      </c>
      <c r="D663" s="101">
        <v>-50000</v>
      </c>
      <c r="E663" s="101">
        <v>-50</v>
      </c>
      <c r="F663" s="101">
        <v>50000</v>
      </c>
    </row>
    <row r="664" spans="1:6" s="105" customFormat="1">
      <c r="A664" s="102">
        <v>4</v>
      </c>
      <c r="B664" s="103" t="s">
        <v>200</v>
      </c>
      <c r="C664" s="104">
        <v>100000</v>
      </c>
      <c r="D664" s="104">
        <v>-50000</v>
      </c>
      <c r="E664" s="104">
        <v>-50</v>
      </c>
      <c r="F664" s="104">
        <v>50000</v>
      </c>
    </row>
    <row r="665" spans="1:6" s="105" customFormat="1">
      <c r="A665" s="102">
        <v>42</v>
      </c>
      <c r="B665" s="103" t="s">
        <v>201</v>
      </c>
      <c r="C665" s="104">
        <v>100000</v>
      </c>
      <c r="D665" s="104">
        <v>-50000</v>
      </c>
      <c r="E665" s="104">
        <v>-50</v>
      </c>
      <c r="F665" s="104">
        <v>50000</v>
      </c>
    </row>
    <row r="666" spans="1:6" s="109" customFormat="1">
      <c r="A666" s="106">
        <v>421</v>
      </c>
      <c r="B666" s="107" t="s">
        <v>219</v>
      </c>
      <c r="C666" s="108">
        <v>100000</v>
      </c>
      <c r="D666" s="108">
        <v>-50000</v>
      </c>
      <c r="E666" s="108">
        <v>-50</v>
      </c>
      <c r="F666" s="108">
        <v>50000</v>
      </c>
    </row>
    <row r="667" spans="1:6">
      <c r="A667" s="100" t="s">
        <v>356</v>
      </c>
      <c r="B667" s="100"/>
      <c r="C667" s="101">
        <v>500000</v>
      </c>
      <c r="D667" s="101">
        <v>-500000</v>
      </c>
      <c r="E667" s="101">
        <v>-100</v>
      </c>
      <c r="F667" s="101">
        <v>0</v>
      </c>
    </row>
    <row r="668" spans="1:6" s="105" customFormat="1">
      <c r="A668" s="102">
        <v>4</v>
      </c>
      <c r="B668" s="103" t="s">
        <v>200</v>
      </c>
      <c r="C668" s="104">
        <v>500000</v>
      </c>
      <c r="D668" s="104">
        <v>-500000</v>
      </c>
      <c r="E668" s="104">
        <v>-100</v>
      </c>
      <c r="F668" s="104">
        <v>0</v>
      </c>
    </row>
    <row r="669" spans="1:6" s="105" customFormat="1">
      <c r="A669" s="102">
        <v>42</v>
      </c>
      <c r="B669" s="103" t="s">
        <v>201</v>
      </c>
      <c r="C669" s="104">
        <v>500000</v>
      </c>
      <c r="D669" s="104">
        <v>-500000</v>
      </c>
      <c r="E669" s="104">
        <v>-100</v>
      </c>
      <c r="F669" s="104">
        <v>0</v>
      </c>
    </row>
    <row r="670" spans="1:6" s="109" customFormat="1">
      <c r="A670" s="106">
        <v>421</v>
      </c>
      <c r="B670" s="107" t="s">
        <v>219</v>
      </c>
      <c r="C670" s="108">
        <v>500000</v>
      </c>
      <c r="D670" s="108">
        <v>-500000</v>
      </c>
      <c r="E670" s="108">
        <v>-100</v>
      </c>
      <c r="F670" s="108">
        <v>0</v>
      </c>
    </row>
    <row r="671" spans="1:6">
      <c r="A671" s="100" t="s">
        <v>357</v>
      </c>
      <c r="B671" s="100"/>
      <c r="C671" s="101">
        <v>50000</v>
      </c>
      <c r="D671" s="101">
        <v>-50000</v>
      </c>
      <c r="E671" s="101">
        <v>-100</v>
      </c>
      <c r="F671" s="101">
        <v>0</v>
      </c>
    </row>
    <row r="672" spans="1:6" s="105" customFormat="1">
      <c r="A672" s="102">
        <v>4</v>
      </c>
      <c r="B672" s="103" t="s">
        <v>200</v>
      </c>
      <c r="C672" s="104">
        <v>50000</v>
      </c>
      <c r="D672" s="104">
        <v>-50000</v>
      </c>
      <c r="E672" s="104">
        <v>-100</v>
      </c>
      <c r="F672" s="104">
        <v>0</v>
      </c>
    </row>
    <row r="673" spans="1:6" s="105" customFormat="1">
      <c r="A673" s="102">
        <v>42</v>
      </c>
      <c r="B673" s="103" t="s">
        <v>201</v>
      </c>
      <c r="C673" s="104">
        <v>50000</v>
      </c>
      <c r="D673" s="104">
        <v>-50000</v>
      </c>
      <c r="E673" s="104">
        <v>-100</v>
      </c>
      <c r="F673" s="104">
        <v>0</v>
      </c>
    </row>
    <row r="674" spans="1:6" s="109" customFormat="1">
      <c r="A674" s="106">
        <v>421</v>
      </c>
      <c r="B674" s="107" t="s">
        <v>219</v>
      </c>
      <c r="C674" s="108">
        <v>50000</v>
      </c>
      <c r="D674" s="108">
        <v>-50000</v>
      </c>
      <c r="E674" s="108">
        <v>-100</v>
      </c>
      <c r="F674" s="108">
        <v>0</v>
      </c>
    </row>
    <row r="675" spans="1:6">
      <c r="A675" s="100" t="s">
        <v>358</v>
      </c>
      <c r="B675" s="100"/>
      <c r="C675" s="101">
        <v>300000</v>
      </c>
      <c r="D675" s="101">
        <v>-200000</v>
      </c>
      <c r="E675" s="101">
        <v>-66.6666666666667</v>
      </c>
      <c r="F675" s="101">
        <v>100000</v>
      </c>
    </row>
    <row r="676" spans="1:6" s="105" customFormat="1">
      <c r="A676" s="102">
        <v>4</v>
      </c>
      <c r="B676" s="103" t="s">
        <v>200</v>
      </c>
      <c r="C676" s="104">
        <v>300000</v>
      </c>
      <c r="D676" s="104">
        <v>-200000</v>
      </c>
      <c r="E676" s="104">
        <v>-66.6666666666667</v>
      </c>
      <c r="F676" s="104">
        <v>100000</v>
      </c>
    </row>
    <row r="677" spans="1:6" s="105" customFormat="1">
      <c r="A677" s="102">
        <v>42</v>
      </c>
      <c r="B677" s="103" t="s">
        <v>201</v>
      </c>
      <c r="C677" s="104">
        <v>300000</v>
      </c>
      <c r="D677" s="104">
        <v>-200000</v>
      </c>
      <c r="E677" s="104">
        <v>-66.6666666666667</v>
      </c>
      <c r="F677" s="104">
        <v>100000</v>
      </c>
    </row>
    <row r="678" spans="1:6" s="109" customFormat="1">
      <c r="A678" s="106">
        <v>421</v>
      </c>
      <c r="B678" s="107" t="s">
        <v>219</v>
      </c>
      <c r="C678" s="108">
        <v>300000</v>
      </c>
      <c r="D678" s="108">
        <v>-200000</v>
      </c>
      <c r="E678" s="108">
        <v>-66.6666666666667</v>
      </c>
      <c r="F678" s="108">
        <v>100000</v>
      </c>
    </row>
    <row r="679" spans="1:6">
      <c r="A679" s="100" t="s">
        <v>359</v>
      </c>
      <c r="B679" s="100"/>
      <c r="C679" s="101">
        <v>100000</v>
      </c>
      <c r="D679" s="101">
        <v>0</v>
      </c>
      <c r="E679" s="101">
        <v>0</v>
      </c>
      <c r="F679" s="101">
        <v>100000</v>
      </c>
    </row>
    <row r="680" spans="1:6" s="105" customFormat="1">
      <c r="A680" s="102">
        <v>4</v>
      </c>
      <c r="B680" s="103" t="s">
        <v>200</v>
      </c>
      <c r="C680" s="104">
        <v>100000</v>
      </c>
      <c r="D680" s="104">
        <v>0</v>
      </c>
      <c r="E680" s="104">
        <v>0</v>
      </c>
      <c r="F680" s="104">
        <v>100000</v>
      </c>
    </row>
    <row r="681" spans="1:6" s="105" customFormat="1">
      <c r="A681" s="102">
        <v>42</v>
      </c>
      <c r="B681" s="103" t="s">
        <v>201</v>
      </c>
      <c r="C681" s="104">
        <v>100000</v>
      </c>
      <c r="D681" s="104">
        <v>0</v>
      </c>
      <c r="E681" s="104">
        <v>0</v>
      </c>
      <c r="F681" s="104">
        <v>100000</v>
      </c>
    </row>
    <row r="682" spans="1:6" s="109" customFormat="1">
      <c r="A682" s="106">
        <v>421</v>
      </c>
      <c r="B682" s="107" t="s">
        <v>219</v>
      </c>
      <c r="C682" s="108">
        <v>100000</v>
      </c>
      <c r="D682" s="108">
        <v>0</v>
      </c>
      <c r="E682" s="108">
        <v>0</v>
      </c>
      <c r="F682" s="108">
        <v>100000</v>
      </c>
    </row>
    <row r="683" spans="1:6">
      <c r="A683" s="100" t="s">
        <v>360</v>
      </c>
      <c r="B683" s="100"/>
      <c r="C683" s="101">
        <v>1000000</v>
      </c>
      <c r="D683" s="101">
        <v>-900000</v>
      </c>
      <c r="E683" s="101">
        <v>-90</v>
      </c>
      <c r="F683" s="101">
        <v>100000</v>
      </c>
    </row>
    <row r="684" spans="1:6" s="105" customFormat="1">
      <c r="A684" s="102">
        <v>4</v>
      </c>
      <c r="B684" s="103" t="s">
        <v>200</v>
      </c>
      <c r="C684" s="104">
        <v>1000000</v>
      </c>
      <c r="D684" s="104">
        <v>-900000</v>
      </c>
      <c r="E684" s="104">
        <v>-90</v>
      </c>
      <c r="F684" s="104">
        <v>100000</v>
      </c>
    </row>
    <row r="685" spans="1:6" s="105" customFormat="1">
      <c r="A685" s="102">
        <v>42</v>
      </c>
      <c r="B685" s="103" t="s">
        <v>201</v>
      </c>
      <c r="C685" s="104">
        <v>1000000</v>
      </c>
      <c r="D685" s="104">
        <v>-900000</v>
      </c>
      <c r="E685" s="104">
        <v>-90</v>
      </c>
      <c r="F685" s="104">
        <v>100000</v>
      </c>
    </row>
    <row r="686" spans="1:6" s="109" customFormat="1">
      <c r="A686" s="106">
        <v>421</v>
      </c>
      <c r="B686" s="107" t="s">
        <v>219</v>
      </c>
      <c r="C686" s="108">
        <v>1000000</v>
      </c>
      <c r="D686" s="108">
        <v>-900000</v>
      </c>
      <c r="E686" s="108">
        <v>-90</v>
      </c>
      <c r="F686" s="108">
        <v>100000</v>
      </c>
    </row>
    <row r="687" spans="1:6">
      <c r="A687" s="100" t="s">
        <v>361</v>
      </c>
      <c r="B687" s="100"/>
      <c r="C687" s="101">
        <v>500000</v>
      </c>
      <c r="D687" s="101">
        <v>500000</v>
      </c>
      <c r="E687" s="101">
        <v>100</v>
      </c>
      <c r="F687" s="101">
        <v>1000000</v>
      </c>
    </row>
    <row r="688" spans="1:6" s="105" customFormat="1">
      <c r="A688" s="102">
        <v>4</v>
      </c>
      <c r="B688" s="103" t="s">
        <v>200</v>
      </c>
      <c r="C688" s="104">
        <v>500000</v>
      </c>
      <c r="D688" s="104">
        <v>500000</v>
      </c>
      <c r="E688" s="104">
        <v>100</v>
      </c>
      <c r="F688" s="104">
        <v>1000000</v>
      </c>
    </row>
    <row r="689" spans="1:6" s="105" customFormat="1">
      <c r="A689" s="102">
        <v>42</v>
      </c>
      <c r="B689" s="103" t="s">
        <v>201</v>
      </c>
      <c r="C689" s="104">
        <v>500000</v>
      </c>
      <c r="D689" s="104">
        <v>500000</v>
      </c>
      <c r="E689" s="104">
        <v>100</v>
      </c>
      <c r="F689" s="104">
        <v>1000000</v>
      </c>
    </row>
    <row r="690" spans="1:6" s="109" customFormat="1">
      <c r="A690" s="106">
        <v>421</v>
      </c>
      <c r="B690" s="107" t="s">
        <v>219</v>
      </c>
      <c r="C690" s="108">
        <v>500000</v>
      </c>
      <c r="D690" s="108">
        <v>500000</v>
      </c>
      <c r="E690" s="108">
        <v>100</v>
      </c>
      <c r="F690" s="108">
        <v>1000000</v>
      </c>
    </row>
    <row r="691" spans="1:6">
      <c r="A691" s="100" t="s">
        <v>362</v>
      </c>
      <c r="B691" s="100"/>
      <c r="C691" s="101">
        <v>200000</v>
      </c>
      <c r="D691" s="101">
        <v>-200000</v>
      </c>
      <c r="E691" s="101">
        <v>-100</v>
      </c>
      <c r="F691" s="101">
        <v>0</v>
      </c>
    </row>
    <row r="692" spans="1:6" s="105" customFormat="1">
      <c r="A692" s="102">
        <v>4</v>
      </c>
      <c r="B692" s="103" t="s">
        <v>200</v>
      </c>
      <c r="C692" s="104">
        <v>200000</v>
      </c>
      <c r="D692" s="104">
        <v>-200000</v>
      </c>
      <c r="E692" s="104">
        <v>-100</v>
      </c>
      <c r="F692" s="104">
        <v>0</v>
      </c>
    </row>
    <row r="693" spans="1:6" s="105" customFormat="1">
      <c r="A693" s="102">
        <v>42</v>
      </c>
      <c r="B693" s="103" t="s">
        <v>201</v>
      </c>
      <c r="C693" s="104">
        <v>200000</v>
      </c>
      <c r="D693" s="104">
        <v>-200000</v>
      </c>
      <c r="E693" s="104">
        <v>-100</v>
      </c>
      <c r="F693" s="104">
        <v>0</v>
      </c>
    </row>
    <row r="694" spans="1:6" s="109" customFormat="1">
      <c r="A694" s="106">
        <v>421</v>
      </c>
      <c r="B694" s="107" t="s">
        <v>219</v>
      </c>
      <c r="C694" s="108">
        <v>200000</v>
      </c>
      <c r="D694" s="108">
        <v>-200000</v>
      </c>
      <c r="E694" s="108">
        <v>-100</v>
      </c>
      <c r="F694" s="108">
        <v>0</v>
      </c>
    </row>
    <row r="695" spans="1:6">
      <c r="A695" s="100" t="s">
        <v>363</v>
      </c>
      <c r="B695" s="100"/>
      <c r="C695" s="101">
        <v>0</v>
      </c>
      <c r="D695" s="101">
        <v>420000</v>
      </c>
      <c r="E695" s="101"/>
      <c r="F695" s="101">
        <v>420000</v>
      </c>
    </row>
    <row r="696" spans="1:6" s="105" customFormat="1">
      <c r="A696" s="102">
        <v>4</v>
      </c>
      <c r="B696" s="103" t="s">
        <v>200</v>
      </c>
      <c r="C696" s="104">
        <v>0</v>
      </c>
      <c r="D696" s="104">
        <v>420000</v>
      </c>
      <c r="E696" s="104"/>
      <c r="F696" s="104">
        <v>420000</v>
      </c>
    </row>
    <row r="697" spans="1:6" s="105" customFormat="1">
      <c r="A697" s="102">
        <v>42</v>
      </c>
      <c r="B697" s="103" t="s">
        <v>201</v>
      </c>
      <c r="C697" s="104">
        <v>0</v>
      </c>
      <c r="D697" s="104">
        <v>420000</v>
      </c>
      <c r="E697" s="104"/>
      <c r="F697" s="104">
        <v>420000</v>
      </c>
    </row>
    <row r="698" spans="1:6" s="109" customFormat="1">
      <c r="A698" s="106">
        <v>421</v>
      </c>
      <c r="B698" s="107" t="s">
        <v>219</v>
      </c>
      <c r="C698" s="108">
        <v>0</v>
      </c>
      <c r="D698" s="108">
        <v>420000</v>
      </c>
      <c r="E698" s="108"/>
      <c r="F698" s="108">
        <v>420000</v>
      </c>
    </row>
    <row r="699" spans="1:6">
      <c r="A699" s="100" t="s">
        <v>364</v>
      </c>
      <c r="B699" s="100"/>
      <c r="C699" s="101">
        <v>500000</v>
      </c>
      <c r="D699" s="101">
        <v>-300000</v>
      </c>
      <c r="E699" s="101">
        <v>-60</v>
      </c>
      <c r="F699" s="101">
        <v>200000</v>
      </c>
    </row>
    <row r="700" spans="1:6" s="105" customFormat="1">
      <c r="A700" s="102">
        <v>4</v>
      </c>
      <c r="B700" s="103" t="s">
        <v>200</v>
      </c>
      <c r="C700" s="104">
        <v>500000</v>
      </c>
      <c r="D700" s="104">
        <v>-300000</v>
      </c>
      <c r="E700" s="104">
        <v>-60</v>
      </c>
      <c r="F700" s="104">
        <v>200000</v>
      </c>
    </row>
    <row r="701" spans="1:6" s="105" customFormat="1">
      <c r="A701" s="102">
        <v>42</v>
      </c>
      <c r="B701" s="103" t="s">
        <v>201</v>
      </c>
      <c r="C701" s="104">
        <v>500000</v>
      </c>
      <c r="D701" s="104">
        <v>-300000</v>
      </c>
      <c r="E701" s="104">
        <v>-60</v>
      </c>
      <c r="F701" s="104">
        <v>200000</v>
      </c>
    </row>
    <row r="702" spans="1:6" s="109" customFormat="1">
      <c r="A702" s="106">
        <v>421</v>
      </c>
      <c r="B702" s="107" t="s">
        <v>219</v>
      </c>
      <c r="C702" s="108">
        <v>500000</v>
      </c>
      <c r="D702" s="108">
        <v>-300000</v>
      </c>
      <c r="E702" s="108">
        <v>-60</v>
      </c>
      <c r="F702" s="108">
        <v>200000</v>
      </c>
    </row>
    <row r="703" spans="1:6">
      <c r="A703" s="100" t="s">
        <v>365</v>
      </c>
      <c r="B703" s="100"/>
      <c r="C703" s="101">
        <v>200000</v>
      </c>
      <c r="D703" s="101">
        <v>500000</v>
      </c>
      <c r="E703" s="101">
        <v>250</v>
      </c>
      <c r="F703" s="101">
        <v>700000</v>
      </c>
    </row>
    <row r="704" spans="1:6" s="105" customFormat="1">
      <c r="A704" s="102">
        <v>4</v>
      </c>
      <c r="B704" s="103" t="s">
        <v>200</v>
      </c>
      <c r="C704" s="104">
        <v>200000</v>
      </c>
      <c r="D704" s="104">
        <v>500000</v>
      </c>
      <c r="E704" s="104">
        <v>250</v>
      </c>
      <c r="F704" s="104">
        <v>700000</v>
      </c>
    </row>
    <row r="705" spans="1:6" s="105" customFormat="1">
      <c r="A705" s="102">
        <v>42</v>
      </c>
      <c r="B705" s="103" t="s">
        <v>201</v>
      </c>
      <c r="C705" s="104">
        <v>200000</v>
      </c>
      <c r="D705" s="104">
        <v>500000</v>
      </c>
      <c r="E705" s="104">
        <v>250</v>
      </c>
      <c r="F705" s="104">
        <v>700000</v>
      </c>
    </row>
    <row r="706" spans="1:6" s="109" customFormat="1">
      <c r="A706" s="106">
        <v>421</v>
      </c>
      <c r="B706" s="107" t="s">
        <v>219</v>
      </c>
      <c r="C706" s="108">
        <v>200000</v>
      </c>
      <c r="D706" s="108">
        <v>500000</v>
      </c>
      <c r="E706" s="108">
        <v>250</v>
      </c>
      <c r="F706" s="108">
        <v>700000</v>
      </c>
    </row>
    <row r="707" spans="1:6">
      <c r="A707" s="100" t="s">
        <v>366</v>
      </c>
      <c r="B707" s="100"/>
      <c r="C707" s="101">
        <v>200000</v>
      </c>
      <c r="D707" s="101">
        <v>500000</v>
      </c>
      <c r="E707" s="101">
        <v>250</v>
      </c>
      <c r="F707" s="101">
        <v>700000</v>
      </c>
    </row>
    <row r="708" spans="1:6" s="105" customFormat="1">
      <c r="A708" s="102">
        <v>4</v>
      </c>
      <c r="B708" s="103" t="s">
        <v>200</v>
      </c>
      <c r="C708" s="104">
        <v>200000</v>
      </c>
      <c r="D708" s="104">
        <v>500000</v>
      </c>
      <c r="E708" s="104">
        <v>250</v>
      </c>
      <c r="F708" s="104">
        <v>700000</v>
      </c>
    </row>
    <row r="709" spans="1:6" s="105" customFormat="1">
      <c r="A709" s="102">
        <v>42</v>
      </c>
      <c r="B709" s="103" t="s">
        <v>201</v>
      </c>
      <c r="C709" s="104">
        <v>200000</v>
      </c>
      <c r="D709" s="104">
        <v>500000</v>
      </c>
      <c r="E709" s="104">
        <v>250</v>
      </c>
      <c r="F709" s="104">
        <v>700000</v>
      </c>
    </row>
    <row r="710" spans="1:6" s="109" customFormat="1">
      <c r="A710" s="106">
        <v>421</v>
      </c>
      <c r="B710" s="107" t="s">
        <v>219</v>
      </c>
      <c r="C710" s="108">
        <v>200000</v>
      </c>
      <c r="D710" s="108">
        <v>500000</v>
      </c>
      <c r="E710" s="108">
        <v>250</v>
      </c>
      <c r="F710" s="108">
        <v>700000</v>
      </c>
    </row>
    <row r="711" spans="1:6">
      <c r="A711" s="100" t="s">
        <v>367</v>
      </c>
      <c r="B711" s="100"/>
      <c r="C711" s="101">
        <v>0</v>
      </c>
      <c r="D711" s="101">
        <v>100000</v>
      </c>
      <c r="E711" s="101"/>
      <c r="F711" s="101">
        <v>100000</v>
      </c>
    </row>
    <row r="712" spans="1:6" s="105" customFormat="1">
      <c r="A712" s="102">
        <v>4</v>
      </c>
      <c r="B712" s="103" t="s">
        <v>200</v>
      </c>
      <c r="C712" s="104">
        <v>0</v>
      </c>
      <c r="D712" s="104">
        <v>100000</v>
      </c>
      <c r="E712" s="104"/>
      <c r="F712" s="104">
        <v>100000</v>
      </c>
    </row>
    <row r="713" spans="1:6" s="105" customFormat="1">
      <c r="A713" s="102">
        <v>42</v>
      </c>
      <c r="B713" s="103" t="s">
        <v>201</v>
      </c>
      <c r="C713" s="104">
        <v>0</v>
      </c>
      <c r="D713" s="104">
        <v>100000</v>
      </c>
      <c r="E713" s="104"/>
      <c r="F713" s="104">
        <v>100000</v>
      </c>
    </row>
    <row r="714" spans="1:6" s="109" customFormat="1">
      <c r="A714" s="106">
        <v>421</v>
      </c>
      <c r="B714" s="107" t="s">
        <v>219</v>
      </c>
      <c r="C714" s="108">
        <v>0</v>
      </c>
      <c r="D714" s="108">
        <v>100000</v>
      </c>
      <c r="E714" s="108"/>
      <c r="F714" s="108">
        <v>100000</v>
      </c>
    </row>
    <row r="715" spans="1:6">
      <c r="A715" s="100" t="s">
        <v>368</v>
      </c>
      <c r="B715" s="100"/>
      <c r="C715" s="101">
        <v>100000</v>
      </c>
      <c r="D715" s="101">
        <v>-100000</v>
      </c>
      <c r="E715" s="101">
        <v>-100</v>
      </c>
      <c r="F715" s="101">
        <v>0</v>
      </c>
    </row>
    <row r="716" spans="1:6" s="105" customFormat="1">
      <c r="A716" s="102">
        <v>4</v>
      </c>
      <c r="B716" s="103" t="s">
        <v>200</v>
      </c>
      <c r="C716" s="104">
        <v>100000</v>
      </c>
      <c r="D716" s="104">
        <v>-100000</v>
      </c>
      <c r="E716" s="104">
        <v>-100</v>
      </c>
      <c r="F716" s="104">
        <v>0</v>
      </c>
    </row>
    <row r="717" spans="1:6" s="105" customFormat="1">
      <c r="A717" s="102">
        <v>42</v>
      </c>
      <c r="B717" s="103" t="s">
        <v>201</v>
      </c>
      <c r="C717" s="104">
        <v>100000</v>
      </c>
      <c r="D717" s="104">
        <v>-100000</v>
      </c>
      <c r="E717" s="104">
        <v>-100</v>
      </c>
      <c r="F717" s="104">
        <v>0</v>
      </c>
    </row>
    <row r="718" spans="1:6" s="109" customFormat="1">
      <c r="A718" s="106">
        <v>421</v>
      </c>
      <c r="B718" s="107" t="s">
        <v>219</v>
      </c>
      <c r="C718" s="108">
        <v>100000</v>
      </c>
      <c r="D718" s="108">
        <v>-100000</v>
      </c>
      <c r="E718" s="108">
        <v>-100</v>
      </c>
      <c r="F718" s="108">
        <v>0</v>
      </c>
    </row>
    <row r="719" spans="1:6">
      <c r="A719" s="100" t="s">
        <v>369</v>
      </c>
      <c r="B719" s="100"/>
      <c r="C719" s="101">
        <v>100000</v>
      </c>
      <c r="D719" s="101">
        <v>-100000</v>
      </c>
      <c r="E719" s="101">
        <v>-100</v>
      </c>
      <c r="F719" s="101">
        <v>0</v>
      </c>
    </row>
    <row r="720" spans="1:6" s="105" customFormat="1">
      <c r="A720" s="102">
        <v>4</v>
      </c>
      <c r="B720" s="103" t="s">
        <v>200</v>
      </c>
      <c r="C720" s="104">
        <v>100000</v>
      </c>
      <c r="D720" s="104">
        <v>-100000</v>
      </c>
      <c r="E720" s="104">
        <v>-100</v>
      </c>
      <c r="F720" s="104">
        <v>0</v>
      </c>
    </row>
    <row r="721" spans="1:6" s="105" customFormat="1">
      <c r="A721" s="102">
        <v>42</v>
      </c>
      <c r="B721" s="103" t="s">
        <v>201</v>
      </c>
      <c r="C721" s="104">
        <v>100000</v>
      </c>
      <c r="D721" s="104">
        <v>-100000</v>
      </c>
      <c r="E721" s="104">
        <v>-100</v>
      </c>
      <c r="F721" s="104">
        <v>0</v>
      </c>
    </row>
    <row r="722" spans="1:6" s="109" customFormat="1">
      <c r="A722" s="106">
        <v>421</v>
      </c>
      <c r="B722" s="107" t="s">
        <v>219</v>
      </c>
      <c r="C722" s="108">
        <v>100000</v>
      </c>
      <c r="D722" s="108">
        <v>-100000</v>
      </c>
      <c r="E722" s="108">
        <v>-100</v>
      </c>
      <c r="F722" s="108">
        <v>0</v>
      </c>
    </row>
    <row r="723" spans="1:6">
      <c r="A723" s="100" t="s">
        <v>370</v>
      </c>
      <c r="B723" s="100"/>
      <c r="C723" s="101">
        <v>100000</v>
      </c>
      <c r="D723" s="101">
        <v>-100000</v>
      </c>
      <c r="E723" s="101">
        <v>-100</v>
      </c>
      <c r="F723" s="101">
        <v>0</v>
      </c>
    </row>
    <row r="724" spans="1:6" s="105" customFormat="1">
      <c r="A724" s="102">
        <v>4</v>
      </c>
      <c r="B724" s="103" t="s">
        <v>200</v>
      </c>
      <c r="C724" s="104">
        <v>100000</v>
      </c>
      <c r="D724" s="104">
        <v>-100000</v>
      </c>
      <c r="E724" s="104">
        <v>-100</v>
      </c>
      <c r="F724" s="104">
        <v>0</v>
      </c>
    </row>
    <row r="725" spans="1:6" s="105" customFormat="1">
      <c r="A725" s="102">
        <v>42</v>
      </c>
      <c r="B725" s="103" t="s">
        <v>201</v>
      </c>
      <c r="C725" s="104">
        <v>100000</v>
      </c>
      <c r="D725" s="104">
        <v>-100000</v>
      </c>
      <c r="E725" s="104">
        <v>-100</v>
      </c>
      <c r="F725" s="104">
        <v>0</v>
      </c>
    </row>
    <row r="726" spans="1:6" s="109" customFormat="1">
      <c r="A726" s="106">
        <v>421</v>
      </c>
      <c r="B726" s="107" t="s">
        <v>219</v>
      </c>
      <c r="C726" s="108">
        <v>100000</v>
      </c>
      <c r="D726" s="108">
        <v>-100000</v>
      </c>
      <c r="E726" s="108">
        <v>-100</v>
      </c>
      <c r="F726" s="108">
        <v>0</v>
      </c>
    </row>
    <row r="727" spans="1:6">
      <c r="A727" s="100" t="s">
        <v>371</v>
      </c>
      <c r="B727" s="100"/>
      <c r="C727" s="101">
        <v>200000</v>
      </c>
      <c r="D727" s="101">
        <v>-200000</v>
      </c>
      <c r="E727" s="101">
        <v>-100</v>
      </c>
      <c r="F727" s="101">
        <v>0</v>
      </c>
    </row>
    <row r="728" spans="1:6" s="105" customFormat="1">
      <c r="A728" s="102">
        <v>4</v>
      </c>
      <c r="B728" s="103" t="s">
        <v>200</v>
      </c>
      <c r="C728" s="104">
        <v>200000</v>
      </c>
      <c r="D728" s="104">
        <v>-200000</v>
      </c>
      <c r="E728" s="104">
        <v>-100</v>
      </c>
      <c r="F728" s="104">
        <v>0</v>
      </c>
    </row>
    <row r="729" spans="1:6" s="105" customFormat="1">
      <c r="A729" s="102">
        <v>42</v>
      </c>
      <c r="B729" s="103" t="s">
        <v>201</v>
      </c>
      <c r="C729" s="104">
        <v>200000</v>
      </c>
      <c r="D729" s="104">
        <v>-200000</v>
      </c>
      <c r="E729" s="104">
        <v>-100</v>
      </c>
      <c r="F729" s="104">
        <v>0</v>
      </c>
    </row>
    <row r="730" spans="1:6" s="109" customFormat="1">
      <c r="A730" s="106">
        <v>421</v>
      </c>
      <c r="B730" s="107" t="s">
        <v>219</v>
      </c>
      <c r="C730" s="108">
        <v>200000</v>
      </c>
      <c r="D730" s="108">
        <v>-200000</v>
      </c>
      <c r="E730" s="108">
        <v>-100</v>
      </c>
      <c r="F730" s="108">
        <v>0</v>
      </c>
    </row>
    <row r="731" spans="1:6">
      <c r="A731" s="100" t="s">
        <v>372</v>
      </c>
      <c r="B731" s="100"/>
      <c r="C731" s="101">
        <v>200000</v>
      </c>
      <c r="D731" s="101">
        <v>-100000</v>
      </c>
      <c r="E731" s="101">
        <v>-50</v>
      </c>
      <c r="F731" s="101">
        <v>100000</v>
      </c>
    </row>
    <row r="732" spans="1:6" s="105" customFormat="1">
      <c r="A732" s="102">
        <v>4</v>
      </c>
      <c r="B732" s="103" t="s">
        <v>200</v>
      </c>
      <c r="C732" s="104">
        <v>200000</v>
      </c>
      <c r="D732" s="104">
        <v>-100000</v>
      </c>
      <c r="E732" s="104">
        <v>-50</v>
      </c>
      <c r="F732" s="104">
        <v>100000</v>
      </c>
    </row>
    <row r="733" spans="1:6" s="105" customFormat="1">
      <c r="A733" s="102">
        <v>42</v>
      </c>
      <c r="B733" s="103" t="s">
        <v>201</v>
      </c>
      <c r="C733" s="104">
        <v>200000</v>
      </c>
      <c r="D733" s="104">
        <v>-100000</v>
      </c>
      <c r="E733" s="104">
        <v>-50</v>
      </c>
      <c r="F733" s="104">
        <v>100000</v>
      </c>
    </row>
    <row r="734" spans="1:6" s="109" customFormat="1">
      <c r="A734" s="106">
        <v>421</v>
      </c>
      <c r="B734" s="107" t="s">
        <v>219</v>
      </c>
      <c r="C734" s="108">
        <v>200000</v>
      </c>
      <c r="D734" s="108">
        <v>-100000</v>
      </c>
      <c r="E734" s="108">
        <v>-50</v>
      </c>
      <c r="F734" s="108">
        <v>100000</v>
      </c>
    </row>
    <row r="735" spans="1:6">
      <c r="A735" s="100" t="s">
        <v>373</v>
      </c>
      <c r="B735" s="100"/>
      <c r="C735" s="101">
        <v>300000</v>
      </c>
      <c r="D735" s="101">
        <v>-300000</v>
      </c>
      <c r="E735" s="101">
        <v>-100</v>
      </c>
      <c r="F735" s="101">
        <v>0</v>
      </c>
    </row>
    <row r="736" spans="1:6" s="105" customFormat="1">
      <c r="A736" s="102">
        <v>4</v>
      </c>
      <c r="B736" s="103" t="s">
        <v>200</v>
      </c>
      <c r="C736" s="104">
        <v>300000</v>
      </c>
      <c r="D736" s="104">
        <v>-300000</v>
      </c>
      <c r="E736" s="104">
        <v>-100</v>
      </c>
      <c r="F736" s="104">
        <v>0</v>
      </c>
    </row>
    <row r="737" spans="1:6" s="105" customFormat="1">
      <c r="A737" s="102">
        <v>42</v>
      </c>
      <c r="B737" s="103" t="s">
        <v>201</v>
      </c>
      <c r="C737" s="104">
        <v>300000</v>
      </c>
      <c r="D737" s="104">
        <v>-300000</v>
      </c>
      <c r="E737" s="104">
        <v>-100</v>
      </c>
      <c r="F737" s="104">
        <v>0</v>
      </c>
    </row>
    <row r="738" spans="1:6" s="109" customFormat="1">
      <c r="A738" s="106">
        <v>421</v>
      </c>
      <c r="B738" s="107" t="s">
        <v>219</v>
      </c>
      <c r="C738" s="108">
        <v>300000</v>
      </c>
      <c r="D738" s="108">
        <v>-300000</v>
      </c>
      <c r="E738" s="108">
        <v>-100</v>
      </c>
      <c r="F738" s="108">
        <v>0</v>
      </c>
    </row>
    <row r="739" spans="1:6">
      <c r="A739" s="100" t="s">
        <v>374</v>
      </c>
      <c r="B739" s="100"/>
      <c r="C739" s="101">
        <v>0</v>
      </c>
      <c r="D739" s="101">
        <v>240000</v>
      </c>
      <c r="E739" s="101"/>
      <c r="F739" s="101">
        <v>240000</v>
      </c>
    </row>
    <row r="740" spans="1:6" s="105" customFormat="1">
      <c r="A740" s="102">
        <v>4</v>
      </c>
      <c r="B740" s="103" t="s">
        <v>200</v>
      </c>
      <c r="C740" s="104">
        <v>0</v>
      </c>
      <c r="D740" s="104">
        <v>240000</v>
      </c>
      <c r="E740" s="104"/>
      <c r="F740" s="104">
        <v>240000</v>
      </c>
    </row>
    <row r="741" spans="1:6" s="105" customFormat="1">
      <c r="A741" s="102">
        <v>42</v>
      </c>
      <c r="B741" s="103" t="s">
        <v>201</v>
      </c>
      <c r="C741" s="104">
        <v>0</v>
      </c>
      <c r="D741" s="104">
        <v>240000</v>
      </c>
      <c r="E741" s="104"/>
      <c r="F741" s="104">
        <v>240000</v>
      </c>
    </row>
    <row r="742" spans="1:6" s="109" customFormat="1">
      <c r="A742" s="106">
        <v>421</v>
      </c>
      <c r="B742" s="107" t="s">
        <v>219</v>
      </c>
      <c r="C742" s="108">
        <v>0</v>
      </c>
      <c r="D742" s="108">
        <v>240000</v>
      </c>
      <c r="E742" s="108"/>
      <c r="F742" s="108">
        <v>240000</v>
      </c>
    </row>
    <row r="743" spans="1:6">
      <c r="A743" s="100" t="s">
        <v>375</v>
      </c>
      <c r="B743" s="100"/>
      <c r="C743" s="101">
        <v>0</v>
      </c>
      <c r="D743" s="101">
        <v>300000</v>
      </c>
      <c r="E743" s="101"/>
      <c r="F743" s="101">
        <v>300000</v>
      </c>
    </row>
    <row r="744" spans="1:6" s="105" customFormat="1">
      <c r="A744" s="102">
        <v>4</v>
      </c>
      <c r="B744" s="103" t="s">
        <v>200</v>
      </c>
      <c r="C744" s="104">
        <v>0</v>
      </c>
      <c r="D744" s="104">
        <v>300000</v>
      </c>
      <c r="E744" s="104"/>
      <c r="F744" s="104">
        <v>300000</v>
      </c>
    </row>
    <row r="745" spans="1:6" s="105" customFormat="1">
      <c r="A745" s="102">
        <v>42</v>
      </c>
      <c r="B745" s="103" t="s">
        <v>201</v>
      </c>
      <c r="C745" s="104">
        <v>0</v>
      </c>
      <c r="D745" s="104">
        <v>300000</v>
      </c>
      <c r="E745" s="104"/>
      <c r="F745" s="104">
        <v>300000</v>
      </c>
    </row>
    <row r="746" spans="1:6" s="109" customFormat="1">
      <c r="A746" s="106">
        <v>421</v>
      </c>
      <c r="B746" s="107" t="s">
        <v>219</v>
      </c>
      <c r="C746" s="108">
        <v>0</v>
      </c>
      <c r="D746" s="108">
        <v>300000</v>
      </c>
      <c r="E746" s="108"/>
      <c r="F746" s="108">
        <v>300000</v>
      </c>
    </row>
    <row r="747" spans="1:6">
      <c r="A747" s="100" t="s">
        <v>376</v>
      </c>
      <c r="B747" s="100"/>
      <c r="C747" s="101">
        <v>3250000</v>
      </c>
      <c r="D747" s="101">
        <v>-3050000</v>
      </c>
      <c r="E747" s="101">
        <v>-93.846153846153797</v>
      </c>
      <c r="F747" s="101">
        <v>200000</v>
      </c>
    </row>
    <row r="748" spans="1:6">
      <c r="A748" s="100" t="s">
        <v>377</v>
      </c>
      <c r="B748" s="100"/>
      <c r="C748" s="101">
        <v>3000000</v>
      </c>
      <c r="D748" s="101">
        <v>-3000000</v>
      </c>
      <c r="E748" s="101">
        <v>-100</v>
      </c>
      <c r="F748" s="101">
        <v>0</v>
      </c>
    </row>
    <row r="749" spans="1:6" s="105" customFormat="1">
      <c r="A749" s="102">
        <v>4</v>
      </c>
      <c r="B749" s="103" t="s">
        <v>200</v>
      </c>
      <c r="C749" s="104">
        <v>3000000</v>
      </c>
      <c r="D749" s="104">
        <v>-3000000</v>
      </c>
      <c r="E749" s="104">
        <v>-100</v>
      </c>
      <c r="F749" s="104">
        <v>0</v>
      </c>
    </row>
    <row r="750" spans="1:6" s="105" customFormat="1">
      <c r="A750" s="102">
        <v>41</v>
      </c>
      <c r="B750" s="103" t="s">
        <v>340</v>
      </c>
      <c r="C750" s="104">
        <v>700000</v>
      </c>
      <c r="D750" s="104">
        <v>-700000</v>
      </c>
      <c r="E750" s="104">
        <v>-100</v>
      </c>
      <c r="F750" s="104">
        <v>0</v>
      </c>
    </row>
    <row r="751" spans="1:6" s="109" customFormat="1">
      <c r="A751" s="106">
        <v>411</v>
      </c>
      <c r="B751" s="107" t="s">
        <v>341</v>
      </c>
      <c r="C751" s="108">
        <v>700000</v>
      </c>
      <c r="D751" s="108">
        <v>-700000</v>
      </c>
      <c r="E751" s="108">
        <v>-100</v>
      </c>
      <c r="F751" s="108">
        <v>0</v>
      </c>
    </row>
    <row r="752" spans="1:6" s="105" customFormat="1">
      <c r="A752" s="102">
        <v>42</v>
      </c>
      <c r="B752" s="103" t="s">
        <v>201</v>
      </c>
      <c r="C752" s="104">
        <v>2300000</v>
      </c>
      <c r="D752" s="104">
        <v>-2300000</v>
      </c>
      <c r="E752" s="104">
        <v>-100</v>
      </c>
      <c r="F752" s="104">
        <v>0</v>
      </c>
    </row>
    <row r="753" spans="1:6" s="109" customFormat="1">
      <c r="A753" s="106">
        <v>421</v>
      </c>
      <c r="B753" s="107" t="s">
        <v>219</v>
      </c>
      <c r="C753" s="108">
        <v>2300000</v>
      </c>
      <c r="D753" s="108">
        <v>-2300000</v>
      </c>
      <c r="E753" s="108">
        <v>-100</v>
      </c>
      <c r="F753" s="108">
        <v>0</v>
      </c>
    </row>
    <row r="754" spans="1:6">
      <c r="A754" s="100" t="s">
        <v>378</v>
      </c>
      <c r="B754" s="100"/>
      <c r="C754" s="101">
        <v>150000</v>
      </c>
      <c r="D754" s="101">
        <v>-50000</v>
      </c>
      <c r="E754" s="101">
        <v>-33.3333333333333</v>
      </c>
      <c r="F754" s="101">
        <v>100000</v>
      </c>
    </row>
    <row r="755" spans="1:6" s="105" customFormat="1">
      <c r="A755" s="102">
        <v>4</v>
      </c>
      <c r="B755" s="103" t="s">
        <v>200</v>
      </c>
      <c r="C755" s="104">
        <v>150000</v>
      </c>
      <c r="D755" s="104">
        <v>-50000</v>
      </c>
      <c r="E755" s="104">
        <v>-33.3333333333333</v>
      </c>
      <c r="F755" s="104">
        <v>100000</v>
      </c>
    </row>
    <row r="756" spans="1:6" s="105" customFormat="1">
      <c r="A756" s="102">
        <v>42</v>
      </c>
      <c r="B756" s="103" t="s">
        <v>201</v>
      </c>
      <c r="C756" s="104">
        <v>150000</v>
      </c>
      <c r="D756" s="104">
        <v>-50000</v>
      </c>
      <c r="E756" s="104">
        <v>-33.3333333333333</v>
      </c>
      <c r="F756" s="104">
        <v>100000</v>
      </c>
    </row>
    <row r="757" spans="1:6" s="109" customFormat="1">
      <c r="A757" s="106">
        <v>421</v>
      </c>
      <c r="B757" s="107" t="s">
        <v>219</v>
      </c>
      <c r="C757" s="108">
        <v>150000</v>
      </c>
      <c r="D757" s="108">
        <v>-50000</v>
      </c>
      <c r="E757" s="108">
        <v>-33.3333333333333</v>
      </c>
      <c r="F757" s="108">
        <v>100000</v>
      </c>
    </row>
    <row r="758" spans="1:6">
      <c r="A758" s="100" t="s">
        <v>379</v>
      </c>
      <c r="B758" s="100"/>
      <c r="C758" s="101">
        <v>100000</v>
      </c>
      <c r="D758" s="101">
        <v>0</v>
      </c>
      <c r="E758" s="101">
        <v>0</v>
      </c>
      <c r="F758" s="101">
        <v>100000</v>
      </c>
    </row>
    <row r="759" spans="1:6" s="105" customFormat="1">
      <c r="A759" s="102">
        <v>4</v>
      </c>
      <c r="B759" s="103" t="s">
        <v>200</v>
      </c>
      <c r="C759" s="104">
        <v>100000</v>
      </c>
      <c r="D759" s="104">
        <v>0</v>
      </c>
      <c r="E759" s="104">
        <v>0</v>
      </c>
      <c r="F759" s="104">
        <v>100000</v>
      </c>
    </row>
    <row r="760" spans="1:6" s="105" customFormat="1">
      <c r="A760" s="102">
        <v>42</v>
      </c>
      <c r="B760" s="103" t="s">
        <v>201</v>
      </c>
      <c r="C760" s="104">
        <v>100000</v>
      </c>
      <c r="D760" s="104">
        <v>0</v>
      </c>
      <c r="E760" s="104">
        <v>0</v>
      </c>
      <c r="F760" s="104">
        <v>100000</v>
      </c>
    </row>
    <row r="761" spans="1:6" s="109" customFormat="1">
      <c r="A761" s="106">
        <v>421</v>
      </c>
      <c r="B761" s="107" t="s">
        <v>219</v>
      </c>
      <c r="C761" s="108">
        <v>100000</v>
      </c>
      <c r="D761" s="108">
        <v>0</v>
      </c>
      <c r="E761" s="108">
        <v>0</v>
      </c>
      <c r="F761" s="108">
        <v>100000</v>
      </c>
    </row>
    <row r="762" spans="1:6">
      <c r="A762" s="100" t="s">
        <v>380</v>
      </c>
      <c r="B762" s="100"/>
      <c r="C762" s="101">
        <v>2854500</v>
      </c>
      <c r="D762" s="101">
        <v>500000</v>
      </c>
      <c r="E762" s="101">
        <v>17.516202487300799</v>
      </c>
      <c r="F762" s="101">
        <v>3354500</v>
      </c>
    </row>
    <row r="763" spans="1:6">
      <c r="A763" s="100" t="s">
        <v>381</v>
      </c>
      <c r="B763" s="100"/>
      <c r="C763" s="101">
        <v>600000</v>
      </c>
      <c r="D763" s="101">
        <v>500000</v>
      </c>
      <c r="E763" s="101">
        <v>83.3333333333333</v>
      </c>
      <c r="F763" s="101">
        <v>1100000</v>
      </c>
    </row>
    <row r="764" spans="1:6" s="105" customFormat="1">
      <c r="A764" s="102">
        <v>4</v>
      </c>
      <c r="B764" s="103" t="s">
        <v>200</v>
      </c>
      <c r="C764" s="104">
        <v>600000</v>
      </c>
      <c r="D764" s="104">
        <v>500000</v>
      </c>
      <c r="E764" s="104">
        <v>83.3333333333333</v>
      </c>
      <c r="F764" s="104">
        <v>1100000</v>
      </c>
    </row>
    <row r="765" spans="1:6" s="105" customFormat="1">
      <c r="A765" s="102">
        <v>42</v>
      </c>
      <c r="B765" s="103" t="s">
        <v>201</v>
      </c>
      <c r="C765" s="104">
        <v>600000</v>
      </c>
      <c r="D765" s="104">
        <v>500000</v>
      </c>
      <c r="E765" s="104">
        <v>83.3333333333333</v>
      </c>
      <c r="F765" s="104">
        <v>1100000</v>
      </c>
    </row>
    <row r="766" spans="1:6" s="109" customFormat="1">
      <c r="A766" s="106">
        <v>421</v>
      </c>
      <c r="B766" s="107" t="s">
        <v>219</v>
      </c>
      <c r="C766" s="108">
        <v>600000</v>
      </c>
      <c r="D766" s="108">
        <v>500000</v>
      </c>
      <c r="E766" s="108">
        <v>83.3333333333333</v>
      </c>
      <c r="F766" s="108">
        <v>1100000</v>
      </c>
    </row>
    <row r="767" spans="1:6">
      <c r="A767" s="100" t="s">
        <v>382</v>
      </c>
      <c r="B767" s="100"/>
      <c r="C767" s="101">
        <v>2254500</v>
      </c>
      <c r="D767" s="101">
        <v>0</v>
      </c>
      <c r="E767" s="101">
        <v>0</v>
      </c>
      <c r="F767" s="101">
        <v>2254500</v>
      </c>
    </row>
    <row r="768" spans="1:6" s="105" customFormat="1">
      <c r="A768" s="102">
        <v>4</v>
      </c>
      <c r="B768" s="103" t="s">
        <v>200</v>
      </c>
      <c r="C768" s="104">
        <v>2254500</v>
      </c>
      <c r="D768" s="104">
        <v>0</v>
      </c>
      <c r="E768" s="104">
        <v>0</v>
      </c>
      <c r="F768" s="104">
        <v>2254500</v>
      </c>
    </row>
    <row r="769" spans="1:6" s="105" customFormat="1">
      <c r="A769" s="102">
        <v>42</v>
      </c>
      <c r="B769" s="103" t="s">
        <v>201</v>
      </c>
      <c r="C769" s="104">
        <v>2254500</v>
      </c>
      <c r="D769" s="104">
        <v>0</v>
      </c>
      <c r="E769" s="104">
        <v>0</v>
      </c>
      <c r="F769" s="104">
        <v>2254500</v>
      </c>
    </row>
    <row r="770" spans="1:6" s="109" customFormat="1">
      <c r="A770" s="106">
        <v>421</v>
      </c>
      <c r="B770" s="107" t="s">
        <v>219</v>
      </c>
      <c r="C770" s="108">
        <v>2254500</v>
      </c>
      <c r="D770" s="108">
        <v>0</v>
      </c>
      <c r="E770" s="108">
        <v>0</v>
      </c>
      <c r="F770" s="108">
        <v>2254500</v>
      </c>
    </row>
    <row r="771" spans="1:6">
      <c r="A771" s="100" t="s">
        <v>383</v>
      </c>
      <c r="B771" s="100"/>
      <c r="C771" s="101">
        <v>0</v>
      </c>
      <c r="D771" s="101">
        <v>150000</v>
      </c>
      <c r="E771" s="101"/>
      <c r="F771" s="101">
        <v>150000</v>
      </c>
    </row>
    <row r="772" spans="1:6">
      <c r="A772" s="100" t="s">
        <v>384</v>
      </c>
      <c r="B772" s="100"/>
      <c r="C772" s="101">
        <v>0</v>
      </c>
      <c r="D772" s="101">
        <v>150000</v>
      </c>
      <c r="E772" s="101"/>
      <c r="F772" s="101">
        <v>150000</v>
      </c>
    </row>
    <row r="773" spans="1:6" s="105" customFormat="1">
      <c r="A773" s="102">
        <v>4</v>
      </c>
      <c r="B773" s="103" t="s">
        <v>200</v>
      </c>
      <c r="C773" s="104">
        <v>0</v>
      </c>
      <c r="D773" s="104">
        <v>150000</v>
      </c>
      <c r="E773" s="104"/>
      <c r="F773" s="104">
        <v>150000</v>
      </c>
    </row>
    <row r="774" spans="1:6" s="105" customFormat="1">
      <c r="A774" s="102">
        <v>42</v>
      </c>
      <c r="B774" s="103" t="s">
        <v>201</v>
      </c>
      <c r="C774" s="104">
        <v>0</v>
      </c>
      <c r="D774" s="104">
        <v>150000</v>
      </c>
      <c r="E774" s="104"/>
      <c r="F774" s="104">
        <v>150000</v>
      </c>
    </row>
    <row r="775" spans="1:6" s="109" customFormat="1">
      <c r="A775" s="106">
        <v>421</v>
      </c>
      <c r="B775" s="107" t="s">
        <v>219</v>
      </c>
      <c r="C775" s="108">
        <v>0</v>
      </c>
      <c r="D775" s="108">
        <v>150000</v>
      </c>
      <c r="E775" s="108"/>
      <c r="F775" s="108">
        <v>150000</v>
      </c>
    </row>
    <row r="776" spans="1:6">
      <c r="A776" s="100" t="s">
        <v>385</v>
      </c>
      <c r="B776" s="100"/>
      <c r="C776" s="101">
        <v>300000</v>
      </c>
      <c r="D776" s="101">
        <v>700000</v>
      </c>
      <c r="E776" s="101">
        <v>233.333333333333</v>
      </c>
      <c r="F776" s="101">
        <v>1000000</v>
      </c>
    </row>
    <row r="777" spans="1:6">
      <c r="A777" s="100" t="s">
        <v>386</v>
      </c>
      <c r="B777" s="100"/>
      <c r="C777" s="101">
        <v>300000</v>
      </c>
      <c r="D777" s="101">
        <v>650000</v>
      </c>
      <c r="E777" s="101">
        <v>216.666666666667</v>
      </c>
      <c r="F777" s="101">
        <v>950000</v>
      </c>
    </row>
    <row r="778" spans="1:6" s="105" customFormat="1">
      <c r="A778" s="102">
        <v>4</v>
      </c>
      <c r="B778" s="103" t="s">
        <v>200</v>
      </c>
      <c r="C778" s="104">
        <v>300000</v>
      </c>
      <c r="D778" s="104">
        <v>650000</v>
      </c>
      <c r="E778" s="104">
        <v>216.666666666667</v>
      </c>
      <c r="F778" s="104">
        <v>950000</v>
      </c>
    </row>
    <row r="779" spans="1:6" s="105" customFormat="1">
      <c r="A779" s="102">
        <v>42</v>
      </c>
      <c r="B779" s="103" t="s">
        <v>201</v>
      </c>
      <c r="C779" s="104">
        <v>300000</v>
      </c>
      <c r="D779" s="104">
        <v>650000</v>
      </c>
      <c r="E779" s="104">
        <v>216.666666666667</v>
      </c>
      <c r="F779" s="104">
        <v>950000</v>
      </c>
    </row>
    <row r="780" spans="1:6" s="109" customFormat="1">
      <c r="A780" s="106">
        <v>421</v>
      </c>
      <c r="B780" s="107" t="s">
        <v>219</v>
      </c>
      <c r="C780" s="108">
        <v>300000</v>
      </c>
      <c r="D780" s="108">
        <v>650000</v>
      </c>
      <c r="E780" s="108">
        <v>216.666666666667</v>
      </c>
      <c r="F780" s="108">
        <v>950000</v>
      </c>
    </row>
    <row r="781" spans="1:6">
      <c r="A781" s="100" t="s">
        <v>387</v>
      </c>
      <c r="B781" s="100"/>
      <c r="C781" s="101">
        <v>0</v>
      </c>
      <c r="D781" s="101">
        <v>50000</v>
      </c>
      <c r="E781" s="101"/>
      <c r="F781" s="101">
        <v>50000</v>
      </c>
    </row>
    <row r="782" spans="1:6" s="105" customFormat="1">
      <c r="A782" s="102">
        <v>4</v>
      </c>
      <c r="B782" s="103" t="s">
        <v>200</v>
      </c>
      <c r="C782" s="104">
        <v>0</v>
      </c>
      <c r="D782" s="104">
        <v>50000</v>
      </c>
      <c r="E782" s="104"/>
      <c r="F782" s="104">
        <v>50000</v>
      </c>
    </row>
    <row r="783" spans="1:6" s="105" customFormat="1">
      <c r="A783" s="102">
        <v>42</v>
      </c>
      <c r="B783" s="103" t="s">
        <v>201</v>
      </c>
      <c r="C783" s="104">
        <v>0</v>
      </c>
      <c r="D783" s="104">
        <v>50000</v>
      </c>
      <c r="E783" s="104"/>
      <c r="F783" s="104">
        <v>50000</v>
      </c>
    </row>
    <row r="784" spans="1:6" s="109" customFormat="1">
      <c r="A784" s="106">
        <v>421</v>
      </c>
      <c r="B784" s="107" t="s">
        <v>219</v>
      </c>
      <c r="C784" s="108">
        <v>0</v>
      </c>
      <c r="D784" s="108">
        <v>50000</v>
      </c>
      <c r="E784" s="108"/>
      <c r="F784" s="108">
        <v>50000</v>
      </c>
    </row>
    <row r="785" spans="1:6">
      <c r="A785" s="100" t="s">
        <v>388</v>
      </c>
      <c r="B785" s="100"/>
      <c r="C785" s="101">
        <v>50000</v>
      </c>
      <c r="D785" s="101">
        <v>0</v>
      </c>
      <c r="E785" s="101">
        <v>0</v>
      </c>
      <c r="F785" s="101">
        <v>50000</v>
      </c>
    </row>
    <row r="786" spans="1:6">
      <c r="A786" s="100" t="s">
        <v>389</v>
      </c>
      <c r="B786" s="100"/>
      <c r="C786" s="101">
        <v>50000</v>
      </c>
      <c r="D786" s="101">
        <v>0</v>
      </c>
      <c r="E786" s="101">
        <v>0</v>
      </c>
      <c r="F786" s="101">
        <v>50000</v>
      </c>
    </row>
    <row r="787" spans="1:6" s="105" customFormat="1">
      <c r="A787" s="102">
        <v>3</v>
      </c>
      <c r="B787" s="103" t="s">
        <v>170</v>
      </c>
      <c r="C787" s="104">
        <v>50000</v>
      </c>
      <c r="D787" s="104">
        <v>0</v>
      </c>
      <c r="E787" s="104">
        <v>0</v>
      </c>
      <c r="F787" s="104">
        <v>50000</v>
      </c>
    </row>
    <row r="788" spans="1:6" s="105" customFormat="1">
      <c r="A788" s="102">
        <v>32</v>
      </c>
      <c r="B788" s="103" t="s">
        <v>175</v>
      </c>
      <c r="C788" s="104">
        <v>50000</v>
      </c>
      <c r="D788" s="104">
        <v>0</v>
      </c>
      <c r="E788" s="104">
        <v>0</v>
      </c>
      <c r="F788" s="104">
        <v>50000</v>
      </c>
    </row>
    <row r="789" spans="1:6" s="109" customFormat="1">
      <c r="A789" s="106">
        <v>323</v>
      </c>
      <c r="B789" s="107" t="s">
        <v>178</v>
      </c>
      <c r="C789" s="108">
        <v>50000</v>
      </c>
      <c r="D789" s="108">
        <v>0</v>
      </c>
      <c r="E789" s="108">
        <v>0</v>
      </c>
      <c r="F789" s="108">
        <v>50000</v>
      </c>
    </row>
    <row r="790" spans="1:6">
      <c r="A790" s="100" t="s">
        <v>390</v>
      </c>
      <c r="B790" s="100"/>
      <c r="C790" s="101">
        <v>3800000</v>
      </c>
      <c r="D790" s="101">
        <v>530000</v>
      </c>
      <c r="E790" s="101">
        <v>13.947368421052598</v>
      </c>
      <c r="F790" s="101">
        <v>4330000</v>
      </c>
    </row>
    <row r="791" spans="1:6">
      <c r="A791" s="100" t="s">
        <v>391</v>
      </c>
      <c r="B791" s="100"/>
      <c r="C791" s="101">
        <v>3800000</v>
      </c>
      <c r="D791" s="101">
        <v>530000</v>
      </c>
      <c r="E791" s="101">
        <v>13.947368421052598</v>
      </c>
      <c r="F791" s="101">
        <v>4330000</v>
      </c>
    </row>
    <row r="792" spans="1:6" s="105" customFormat="1">
      <c r="A792" s="102">
        <v>3</v>
      </c>
      <c r="B792" s="103" t="s">
        <v>170</v>
      </c>
      <c r="C792" s="104">
        <v>3800000</v>
      </c>
      <c r="D792" s="104">
        <v>451000</v>
      </c>
      <c r="E792" s="104">
        <v>11.8684210526316</v>
      </c>
      <c r="F792" s="104">
        <v>4251000</v>
      </c>
    </row>
    <row r="793" spans="1:6" s="105" customFormat="1">
      <c r="A793" s="102">
        <v>32</v>
      </c>
      <c r="B793" s="103" t="s">
        <v>175</v>
      </c>
      <c r="C793" s="104">
        <v>3800000</v>
      </c>
      <c r="D793" s="104">
        <v>28000</v>
      </c>
      <c r="E793" s="104">
        <v>0.73684210526315796</v>
      </c>
      <c r="F793" s="104">
        <v>3828000</v>
      </c>
    </row>
    <row r="794" spans="1:6" s="109" customFormat="1">
      <c r="A794" s="106">
        <v>323</v>
      </c>
      <c r="B794" s="107" t="s">
        <v>178</v>
      </c>
      <c r="C794" s="108">
        <v>3800000</v>
      </c>
      <c r="D794" s="108">
        <v>28000</v>
      </c>
      <c r="E794" s="108">
        <v>0.73684210526315796</v>
      </c>
      <c r="F794" s="108">
        <v>3828000</v>
      </c>
    </row>
    <row r="795" spans="1:6" s="105" customFormat="1">
      <c r="A795" s="102">
        <v>38</v>
      </c>
      <c r="B795" s="103" t="s">
        <v>190</v>
      </c>
      <c r="C795" s="104">
        <v>0</v>
      </c>
      <c r="D795" s="104">
        <v>423000</v>
      </c>
      <c r="E795" s="104"/>
      <c r="F795" s="104">
        <v>423000</v>
      </c>
    </row>
    <row r="796" spans="1:6" s="109" customFormat="1">
      <c r="A796" s="106">
        <v>386</v>
      </c>
      <c r="B796" s="107" t="s">
        <v>392</v>
      </c>
      <c r="C796" s="108">
        <v>0</v>
      </c>
      <c r="D796" s="108">
        <v>423000</v>
      </c>
      <c r="E796" s="108"/>
      <c r="F796" s="108">
        <v>423000</v>
      </c>
    </row>
    <row r="797" spans="1:6" s="105" customFormat="1">
      <c r="A797" s="102">
        <v>4</v>
      </c>
      <c r="B797" s="103" t="s">
        <v>200</v>
      </c>
      <c r="C797" s="104">
        <v>0</v>
      </c>
      <c r="D797" s="104">
        <v>79000</v>
      </c>
      <c r="E797" s="104"/>
      <c r="F797" s="104">
        <v>79000</v>
      </c>
    </row>
    <row r="798" spans="1:6" s="105" customFormat="1">
      <c r="A798" s="102">
        <v>42</v>
      </c>
      <c r="B798" s="103" t="s">
        <v>201</v>
      </c>
      <c r="C798" s="104">
        <v>0</v>
      </c>
      <c r="D798" s="104">
        <v>79000</v>
      </c>
      <c r="E798" s="104"/>
      <c r="F798" s="104">
        <v>79000</v>
      </c>
    </row>
    <row r="799" spans="1:6" s="109" customFormat="1">
      <c r="A799" s="106">
        <v>422</v>
      </c>
      <c r="B799" s="107" t="s">
        <v>202</v>
      </c>
      <c r="C799" s="108">
        <v>0</v>
      </c>
      <c r="D799" s="108">
        <v>79000</v>
      </c>
      <c r="E799" s="108"/>
      <c r="F799" s="108">
        <v>79000</v>
      </c>
    </row>
    <row r="800" spans="1:6">
      <c r="A800" s="100" t="s">
        <v>393</v>
      </c>
      <c r="B800" s="100"/>
      <c r="C800" s="101">
        <v>790000</v>
      </c>
      <c r="D800" s="101">
        <v>250000</v>
      </c>
      <c r="E800" s="101">
        <v>31.645569620253202</v>
      </c>
      <c r="F800" s="101">
        <v>1040000</v>
      </c>
    </row>
    <row r="801" spans="1:6">
      <c r="A801" s="100" t="s">
        <v>394</v>
      </c>
      <c r="B801" s="100"/>
      <c r="C801" s="101">
        <v>790000</v>
      </c>
      <c r="D801" s="101">
        <v>250000</v>
      </c>
      <c r="E801" s="101">
        <v>31.645569620253202</v>
      </c>
      <c r="F801" s="101">
        <v>1040000</v>
      </c>
    </row>
    <row r="802" spans="1:6" s="105" customFormat="1">
      <c r="A802" s="102">
        <v>3</v>
      </c>
      <c r="B802" s="103" t="s">
        <v>170</v>
      </c>
      <c r="C802" s="104">
        <v>760000</v>
      </c>
      <c r="D802" s="104">
        <v>250000</v>
      </c>
      <c r="E802" s="104">
        <v>32.894736842105296</v>
      </c>
      <c r="F802" s="104">
        <v>1010000</v>
      </c>
    </row>
    <row r="803" spans="1:6" s="105" customFormat="1">
      <c r="A803" s="102">
        <v>32</v>
      </c>
      <c r="B803" s="103" t="s">
        <v>175</v>
      </c>
      <c r="C803" s="104">
        <v>760000</v>
      </c>
      <c r="D803" s="104">
        <v>250000</v>
      </c>
      <c r="E803" s="104">
        <v>32.894736842105296</v>
      </c>
      <c r="F803" s="104">
        <v>1010000</v>
      </c>
    </row>
    <row r="804" spans="1:6" s="109" customFormat="1">
      <c r="A804" s="106">
        <v>322</v>
      </c>
      <c r="B804" s="107" t="s">
        <v>177</v>
      </c>
      <c r="C804" s="108">
        <v>13000</v>
      </c>
      <c r="D804" s="108">
        <v>0</v>
      </c>
      <c r="E804" s="108">
        <v>0</v>
      </c>
      <c r="F804" s="108">
        <v>13000</v>
      </c>
    </row>
    <row r="805" spans="1:6" s="109" customFormat="1">
      <c r="A805" s="106">
        <v>323</v>
      </c>
      <c r="B805" s="107" t="s">
        <v>178</v>
      </c>
      <c r="C805" s="108">
        <v>747000</v>
      </c>
      <c r="D805" s="108">
        <v>250000</v>
      </c>
      <c r="E805" s="108">
        <v>33.467202141900898</v>
      </c>
      <c r="F805" s="108">
        <v>997000</v>
      </c>
    </row>
    <row r="806" spans="1:6" s="105" customFormat="1">
      <c r="A806" s="102">
        <v>4</v>
      </c>
      <c r="B806" s="103" t="s">
        <v>200</v>
      </c>
      <c r="C806" s="104">
        <v>30000</v>
      </c>
      <c r="D806" s="104">
        <v>0</v>
      </c>
      <c r="E806" s="104">
        <v>0</v>
      </c>
      <c r="F806" s="104">
        <v>30000</v>
      </c>
    </row>
    <row r="807" spans="1:6" s="105" customFormat="1">
      <c r="A807" s="102">
        <v>42</v>
      </c>
      <c r="B807" s="103" t="s">
        <v>201</v>
      </c>
      <c r="C807" s="104">
        <v>30000</v>
      </c>
      <c r="D807" s="104">
        <v>0</v>
      </c>
      <c r="E807" s="104">
        <v>0</v>
      </c>
      <c r="F807" s="104">
        <v>30000</v>
      </c>
    </row>
    <row r="808" spans="1:6" s="109" customFormat="1">
      <c r="A808" s="106">
        <v>422</v>
      </c>
      <c r="B808" s="107" t="s">
        <v>202</v>
      </c>
      <c r="C808" s="108">
        <v>30000</v>
      </c>
      <c r="D808" s="108">
        <v>0</v>
      </c>
      <c r="E808" s="108">
        <v>0</v>
      </c>
      <c r="F808" s="108">
        <v>30000</v>
      </c>
    </row>
    <row r="809" spans="1:6">
      <c r="A809" s="100" t="s">
        <v>395</v>
      </c>
      <c r="B809" s="100"/>
      <c r="C809" s="101">
        <v>100000</v>
      </c>
      <c r="D809" s="101">
        <v>0</v>
      </c>
      <c r="E809" s="101">
        <v>0</v>
      </c>
      <c r="F809" s="101">
        <v>100000</v>
      </c>
    </row>
    <row r="810" spans="1:6">
      <c r="A810" s="100" t="s">
        <v>396</v>
      </c>
      <c r="B810" s="100"/>
      <c r="C810" s="101">
        <v>100000</v>
      </c>
      <c r="D810" s="101">
        <v>0</v>
      </c>
      <c r="E810" s="101">
        <v>0</v>
      </c>
      <c r="F810" s="101">
        <v>100000</v>
      </c>
    </row>
    <row r="811" spans="1:6" s="105" customFormat="1">
      <c r="A811" s="102">
        <v>3</v>
      </c>
      <c r="B811" s="103" t="s">
        <v>170</v>
      </c>
      <c r="C811" s="104">
        <v>100000</v>
      </c>
      <c r="D811" s="104">
        <v>0</v>
      </c>
      <c r="E811" s="104">
        <v>0</v>
      </c>
      <c r="F811" s="104">
        <v>100000</v>
      </c>
    </row>
    <row r="812" spans="1:6" s="105" customFormat="1">
      <c r="A812" s="102">
        <v>32</v>
      </c>
      <c r="B812" s="103" t="s">
        <v>175</v>
      </c>
      <c r="C812" s="104">
        <v>100000</v>
      </c>
      <c r="D812" s="104">
        <v>0</v>
      </c>
      <c r="E812" s="104">
        <v>0</v>
      </c>
      <c r="F812" s="104">
        <v>100000</v>
      </c>
    </row>
    <row r="813" spans="1:6" s="109" customFormat="1">
      <c r="A813" s="106">
        <v>323</v>
      </c>
      <c r="B813" s="107" t="s">
        <v>178</v>
      </c>
      <c r="C813" s="108">
        <v>100000</v>
      </c>
      <c r="D813" s="108">
        <v>0</v>
      </c>
      <c r="E813" s="108">
        <v>0</v>
      </c>
      <c r="F813" s="108">
        <v>100000</v>
      </c>
    </row>
    <row r="814" spans="1:6">
      <c r="A814" s="100" t="s">
        <v>397</v>
      </c>
      <c r="B814" s="100"/>
      <c r="C814" s="101">
        <v>2500000</v>
      </c>
      <c r="D814" s="101">
        <v>20000</v>
      </c>
      <c r="E814" s="101">
        <v>0.8</v>
      </c>
      <c r="F814" s="101">
        <v>2520000</v>
      </c>
    </row>
    <row r="815" spans="1:6">
      <c r="A815" s="100" t="s">
        <v>398</v>
      </c>
      <c r="B815" s="100"/>
      <c r="C815" s="101">
        <v>2500000</v>
      </c>
      <c r="D815" s="101">
        <v>20000</v>
      </c>
      <c r="E815" s="101">
        <v>0.8</v>
      </c>
      <c r="F815" s="101">
        <v>2520000</v>
      </c>
    </row>
    <row r="816" spans="1:6" s="105" customFormat="1">
      <c r="A816" s="102">
        <v>3</v>
      </c>
      <c r="B816" s="103" t="s">
        <v>170</v>
      </c>
      <c r="C816" s="104">
        <v>2500000</v>
      </c>
      <c r="D816" s="104">
        <v>20000</v>
      </c>
      <c r="E816" s="104">
        <v>0.8</v>
      </c>
      <c r="F816" s="104">
        <v>2520000</v>
      </c>
    </row>
    <row r="817" spans="1:6" s="105" customFormat="1">
      <c r="A817" s="102">
        <v>32</v>
      </c>
      <c r="B817" s="103" t="s">
        <v>175</v>
      </c>
      <c r="C817" s="104">
        <v>2500000</v>
      </c>
      <c r="D817" s="104">
        <v>20000</v>
      </c>
      <c r="E817" s="104">
        <v>0.8</v>
      </c>
      <c r="F817" s="104">
        <v>2520000</v>
      </c>
    </row>
    <row r="818" spans="1:6" s="109" customFormat="1">
      <c r="A818" s="106">
        <v>322</v>
      </c>
      <c r="B818" s="107" t="s">
        <v>177</v>
      </c>
      <c r="C818" s="108">
        <v>1310000</v>
      </c>
      <c r="D818" s="108">
        <v>20000</v>
      </c>
      <c r="E818" s="108">
        <v>1.5267175572519101</v>
      </c>
      <c r="F818" s="108">
        <v>1330000</v>
      </c>
    </row>
    <row r="819" spans="1:6" s="109" customFormat="1">
      <c r="A819" s="106">
        <v>323</v>
      </c>
      <c r="B819" s="107" t="s">
        <v>178</v>
      </c>
      <c r="C819" s="108">
        <v>1190000</v>
      </c>
      <c r="D819" s="108">
        <v>0</v>
      </c>
      <c r="E819" s="108">
        <v>0</v>
      </c>
      <c r="F819" s="108">
        <v>1190000</v>
      </c>
    </row>
    <row r="820" spans="1:6">
      <c r="A820" s="100" t="s">
        <v>399</v>
      </c>
      <c r="B820" s="100"/>
      <c r="C820" s="101">
        <v>150000</v>
      </c>
      <c r="D820" s="101">
        <v>60000</v>
      </c>
      <c r="E820" s="101">
        <v>40</v>
      </c>
      <c r="F820" s="101">
        <v>210000</v>
      </c>
    </row>
    <row r="821" spans="1:6">
      <c r="A821" s="100" t="s">
        <v>400</v>
      </c>
      <c r="B821" s="100"/>
      <c r="C821" s="101">
        <v>150000</v>
      </c>
      <c r="D821" s="101">
        <v>60000</v>
      </c>
      <c r="E821" s="101">
        <v>40</v>
      </c>
      <c r="F821" s="101">
        <v>210000</v>
      </c>
    </row>
    <row r="822" spans="1:6" s="105" customFormat="1">
      <c r="A822" s="102">
        <v>3</v>
      </c>
      <c r="B822" s="103" t="s">
        <v>170</v>
      </c>
      <c r="C822" s="104">
        <v>150000</v>
      </c>
      <c r="D822" s="104">
        <v>60000</v>
      </c>
      <c r="E822" s="104">
        <v>40</v>
      </c>
      <c r="F822" s="104">
        <v>210000</v>
      </c>
    </row>
    <row r="823" spans="1:6" s="105" customFormat="1">
      <c r="A823" s="102">
        <v>32</v>
      </c>
      <c r="B823" s="103" t="s">
        <v>175</v>
      </c>
      <c r="C823" s="104">
        <v>150000</v>
      </c>
      <c r="D823" s="104">
        <v>60000</v>
      </c>
      <c r="E823" s="104">
        <v>40</v>
      </c>
      <c r="F823" s="104">
        <v>210000</v>
      </c>
    </row>
    <row r="824" spans="1:6" s="109" customFormat="1">
      <c r="A824" s="106">
        <v>323</v>
      </c>
      <c r="B824" s="107" t="s">
        <v>178</v>
      </c>
      <c r="C824" s="108">
        <v>150000</v>
      </c>
      <c r="D824" s="108">
        <v>60000</v>
      </c>
      <c r="E824" s="108">
        <v>40</v>
      </c>
      <c r="F824" s="108">
        <v>210000</v>
      </c>
    </row>
    <row r="825" spans="1:6">
      <c r="A825" s="100" t="s">
        <v>401</v>
      </c>
      <c r="B825" s="100"/>
      <c r="C825" s="101">
        <v>350000</v>
      </c>
      <c r="D825" s="101">
        <v>-120000</v>
      </c>
      <c r="E825" s="101">
        <v>-34.285714285714299</v>
      </c>
      <c r="F825" s="101">
        <v>230000</v>
      </c>
    </row>
    <row r="826" spans="1:6">
      <c r="A826" s="100" t="s">
        <v>402</v>
      </c>
      <c r="B826" s="100"/>
      <c r="C826" s="101">
        <v>0</v>
      </c>
      <c r="D826" s="101">
        <v>130000</v>
      </c>
      <c r="E826" s="101"/>
      <c r="F826" s="101">
        <v>130000</v>
      </c>
    </row>
    <row r="827" spans="1:6" s="105" customFormat="1">
      <c r="A827" s="102">
        <v>3</v>
      </c>
      <c r="B827" s="103" t="s">
        <v>170</v>
      </c>
      <c r="C827" s="104">
        <v>0</v>
      </c>
      <c r="D827" s="104">
        <v>130000</v>
      </c>
      <c r="E827" s="104"/>
      <c r="F827" s="104">
        <v>130000</v>
      </c>
    </row>
    <row r="828" spans="1:6" s="105" customFormat="1">
      <c r="A828" s="102">
        <v>32</v>
      </c>
      <c r="B828" s="103" t="s">
        <v>175</v>
      </c>
      <c r="C828" s="104">
        <v>0</v>
      </c>
      <c r="D828" s="104">
        <v>130000</v>
      </c>
      <c r="E828" s="104"/>
      <c r="F828" s="104">
        <v>130000</v>
      </c>
    </row>
    <row r="829" spans="1:6" s="109" customFormat="1">
      <c r="A829" s="106">
        <v>329</v>
      </c>
      <c r="B829" s="107" t="s">
        <v>180</v>
      </c>
      <c r="C829" s="108">
        <v>0</v>
      </c>
      <c r="D829" s="108">
        <v>130000</v>
      </c>
      <c r="E829" s="108"/>
      <c r="F829" s="108">
        <v>130000</v>
      </c>
    </row>
    <row r="830" spans="1:6">
      <c r="A830" s="100" t="s">
        <v>403</v>
      </c>
      <c r="B830" s="100"/>
      <c r="C830" s="101">
        <v>100000</v>
      </c>
      <c r="D830" s="101">
        <v>0</v>
      </c>
      <c r="E830" s="101">
        <v>0</v>
      </c>
      <c r="F830" s="101">
        <v>100000</v>
      </c>
    </row>
    <row r="831" spans="1:6" s="105" customFormat="1">
      <c r="A831" s="102">
        <v>4</v>
      </c>
      <c r="B831" s="103" t="s">
        <v>200</v>
      </c>
      <c r="C831" s="104">
        <v>100000</v>
      </c>
      <c r="D831" s="104">
        <v>0</v>
      </c>
      <c r="E831" s="104">
        <v>0</v>
      </c>
      <c r="F831" s="104">
        <v>100000</v>
      </c>
    </row>
    <row r="832" spans="1:6" s="105" customFormat="1">
      <c r="A832" s="102">
        <v>42</v>
      </c>
      <c r="B832" s="103" t="s">
        <v>201</v>
      </c>
      <c r="C832" s="104">
        <v>100000</v>
      </c>
      <c r="D832" s="104">
        <v>0</v>
      </c>
      <c r="E832" s="104">
        <v>0</v>
      </c>
      <c r="F832" s="104">
        <v>100000</v>
      </c>
    </row>
    <row r="833" spans="1:6" s="109" customFormat="1">
      <c r="A833" s="106">
        <v>421</v>
      </c>
      <c r="B833" s="107" t="s">
        <v>219</v>
      </c>
      <c r="C833" s="108">
        <v>100000</v>
      </c>
      <c r="D833" s="108">
        <v>0</v>
      </c>
      <c r="E833" s="108">
        <v>0</v>
      </c>
      <c r="F833" s="108">
        <v>100000</v>
      </c>
    </row>
    <row r="834" spans="1:6">
      <c r="A834" s="100" t="s">
        <v>404</v>
      </c>
      <c r="B834" s="100"/>
      <c r="C834" s="101">
        <v>100000</v>
      </c>
      <c r="D834" s="101">
        <v>-100000</v>
      </c>
      <c r="E834" s="101">
        <v>-100</v>
      </c>
      <c r="F834" s="101">
        <v>0</v>
      </c>
    </row>
    <row r="835" spans="1:6" s="105" customFormat="1">
      <c r="A835" s="102">
        <v>4</v>
      </c>
      <c r="B835" s="103" t="s">
        <v>200</v>
      </c>
      <c r="C835" s="104">
        <v>100000</v>
      </c>
      <c r="D835" s="104">
        <v>-100000</v>
      </c>
      <c r="E835" s="104">
        <v>-100</v>
      </c>
      <c r="F835" s="104">
        <v>0</v>
      </c>
    </row>
    <row r="836" spans="1:6" s="105" customFormat="1">
      <c r="A836" s="102">
        <v>42</v>
      </c>
      <c r="B836" s="103" t="s">
        <v>201</v>
      </c>
      <c r="C836" s="104">
        <v>100000</v>
      </c>
      <c r="D836" s="104">
        <v>-100000</v>
      </c>
      <c r="E836" s="104">
        <v>-100</v>
      </c>
      <c r="F836" s="104">
        <v>0</v>
      </c>
    </row>
    <row r="837" spans="1:6" s="109" customFormat="1">
      <c r="A837" s="106">
        <v>421</v>
      </c>
      <c r="B837" s="107" t="s">
        <v>219</v>
      </c>
      <c r="C837" s="108">
        <v>100000</v>
      </c>
      <c r="D837" s="108">
        <v>-100000</v>
      </c>
      <c r="E837" s="108">
        <v>-100</v>
      </c>
      <c r="F837" s="108">
        <v>0</v>
      </c>
    </row>
    <row r="838" spans="1:6">
      <c r="A838" s="100" t="s">
        <v>405</v>
      </c>
      <c r="B838" s="100"/>
      <c r="C838" s="101">
        <v>150000</v>
      </c>
      <c r="D838" s="101">
        <v>-150000</v>
      </c>
      <c r="E838" s="101">
        <v>-100</v>
      </c>
      <c r="F838" s="101">
        <v>0</v>
      </c>
    </row>
    <row r="839" spans="1:6" s="105" customFormat="1">
      <c r="A839" s="102">
        <v>4</v>
      </c>
      <c r="B839" s="103" t="s">
        <v>200</v>
      </c>
      <c r="C839" s="104">
        <v>150000</v>
      </c>
      <c r="D839" s="104">
        <v>-150000</v>
      </c>
      <c r="E839" s="104">
        <v>-100</v>
      </c>
      <c r="F839" s="104">
        <v>0</v>
      </c>
    </row>
    <row r="840" spans="1:6" s="105" customFormat="1">
      <c r="A840" s="102">
        <v>42</v>
      </c>
      <c r="B840" s="103" t="s">
        <v>201</v>
      </c>
      <c r="C840" s="104">
        <v>150000</v>
      </c>
      <c r="D840" s="104">
        <v>-150000</v>
      </c>
      <c r="E840" s="104">
        <v>-100</v>
      </c>
      <c r="F840" s="104">
        <v>0</v>
      </c>
    </row>
    <row r="841" spans="1:6" s="109" customFormat="1">
      <c r="A841" s="106">
        <v>422</v>
      </c>
      <c r="B841" s="107" t="s">
        <v>202</v>
      </c>
      <c r="C841" s="108">
        <v>150000</v>
      </c>
      <c r="D841" s="108">
        <v>-150000</v>
      </c>
      <c r="E841" s="108">
        <v>-100</v>
      </c>
      <c r="F841" s="108">
        <v>0</v>
      </c>
    </row>
    <row r="842" spans="1:6">
      <c r="A842" s="100" t="s">
        <v>406</v>
      </c>
      <c r="B842" s="100"/>
      <c r="C842" s="101">
        <v>600000</v>
      </c>
      <c r="D842" s="101">
        <v>100000</v>
      </c>
      <c r="E842" s="101">
        <v>16.6666666666667</v>
      </c>
      <c r="F842" s="101">
        <v>700000</v>
      </c>
    </row>
    <row r="843" spans="1:6">
      <c r="A843" s="100" t="s">
        <v>407</v>
      </c>
      <c r="B843" s="100"/>
      <c r="C843" s="101">
        <v>600000</v>
      </c>
      <c r="D843" s="101">
        <v>100000</v>
      </c>
      <c r="E843" s="101">
        <v>16.6666666666667</v>
      </c>
      <c r="F843" s="101">
        <v>700000</v>
      </c>
    </row>
    <row r="844" spans="1:6" s="105" customFormat="1">
      <c r="A844" s="102">
        <v>3</v>
      </c>
      <c r="B844" s="103" t="s">
        <v>170</v>
      </c>
      <c r="C844" s="104">
        <v>10000</v>
      </c>
      <c r="D844" s="104">
        <v>0</v>
      </c>
      <c r="E844" s="104">
        <v>0</v>
      </c>
      <c r="F844" s="104">
        <v>10000</v>
      </c>
    </row>
    <row r="845" spans="1:6" s="105" customFormat="1">
      <c r="A845" s="102">
        <v>32</v>
      </c>
      <c r="B845" s="103" t="s">
        <v>175</v>
      </c>
      <c r="C845" s="104">
        <v>10000</v>
      </c>
      <c r="D845" s="104">
        <v>0</v>
      </c>
      <c r="E845" s="104">
        <v>0</v>
      </c>
      <c r="F845" s="104">
        <v>10000</v>
      </c>
    </row>
    <row r="846" spans="1:6" s="109" customFormat="1">
      <c r="A846" s="106">
        <v>323</v>
      </c>
      <c r="B846" s="107" t="s">
        <v>178</v>
      </c>
      <c r="C846" s="108">
        <v>10000</v>
      </c>
      <c r="D846" s="108">
        <v>0</v>
      </c>
      <c r="E846" s="108">
        <v>0</v>
      </c>
      <c r="F846" s="108">
        <v>10000</v>
      </c>
    </row>
    <row r="847" spans="1:6" s="105" customFormat="1">
      <c r="A847" s="102">
        <v>4</v>
      </c>
      <c r="B847" s="103" t="s">
        <v>200</v>
      </c>
      <c r="C847" s="104">
        <v>590000</v>
      </c>
      <c r="D847" s="104">
        <v>100000</v>
      </c>
      <c r="E847" s="104">
        <v>16.9491525423729</v>
      </c>
      <c r="F847" s="104">
        <v>690000</v>
      </c>
    </row>
    <row r="848" spans="1:6" s="105" customFormat="1">
      <c r="A848" s="102">
        <v>42</v>
      </c>
      <c r="B848" s="103" t="s">
        <v>201</v>
      </c>
      <c r="C848" s="104">
        <v>590000</v>
      </c>
      <c r="D848" s="104">
        <v>100000</v>
      </c>
      <c r="E848" s="104">
        <v>16.9491525423729</v>
      </c>
      <c r="F848" s="104">
        <v>690000</v>
      </c>
    </row>
    <row r="849" spans="1:6" s="109" customFormat="1">
      <c r="A849" s="106">
        <v>421</v>
      </c>
      <c r="B849" s="107" t="s">
        <v>219</v>
      </c>
      <c r="C849" s="108">
        <v>590000</v>
      </c>
      <c r="D849" s="108">
        <v>100000</v>
      </c>
      <c r="E849" s="108">
        <v>16.9491525423729</v>
      </c>
      <c r="F849" s="108">
        <v>690000</v>
      </c>
    </row>
    <row r="850" spans="1:6">
      <c r="A850" s="100" t="s">
        <v>408</v>
      </c>
      <c r="B850" s="100"/>
      <c r="C850" s="101">
        <v>220000</v>
      </c>
      <c r="D850" s="101">
        <v>0</v>
      </c>
      <c r="E850" s="101">
        <v>0</v>
      </c>
      <c r="F850" s="101">
        <v>220000</v>
      </c>
    </row>
    <row r="851" spans="1:6">
      <c r="A851" s="100" t="s">
        <v>409</v>
      </c>
      <c r="B851" s="100"/>
      <c r="C851" s="101">
        <v>220000</v>
      </c>
      <c r="D851" s="101">
        <v>0</v>
      </c>
      <c r="E851" s="101">
        <v>0</v>
      </c>
      <c r="F851" s="101">
        <v>220000</v>
      </c>
    </row>
    <row r="852" spans="1:6" s="105" customFormat="1">
      <c r="A852" s="102">
        <v>3</v>
      </c>
      <c r="B852" s="103" t="s">
        <v>170</v>
      </c>
      <c r="C852" s="104">
        <v>220000</v>
      </c>
      <c r="D852" s="104">
        <v>0</v>
      </c>
      <c r="E852" s="104">
        <v>0</v>
      </c>
      <c r="F852" s="104">
        <v>220000</v>
      </c>
    </row>
    <row r="853" spans="1:6" s="105" customFormat="1">
      <c r="A853" s="102">
        <v>32</v>
      </c>
      <c r="B853" s="103" t="s">
        <v>175</v>
      </c>
      <c r="C853" s="104">
        <v>220000</v>
      </c>
      <c r="D853" s="104">
        <v>0</v>
      </c>
      <c r="E853" s="104">
        <v>0</v>
      </c>
      <c r="F853" s="104">
        <v>220000</v>
      </c>
    </row>
    <row r="854" spans="1:6" s="109" customFormat="1">
      <c r="A854" s="106">
        <v>323</v>
      </c>
      <c r="B854" s="107" t="s">
        <v>178</v>
      </c>
      <c r="C854" s="108">
        <v>220000</v>
      </c>
      <c r="D854" s="108">
        <v>0</v>
      </c>
      <c r="E854" s="108">
        <v>0</v>
      </c>
      <c r="F854" s="108">
        <v>220000</v>
      </c>
    </row>
    <row r="855" spans="1:6">
      <c r="A855" s="100" t="s">
        <v>410</v>
      </c>
      <c r="B855" s="100"/>
      <c r="C855" s="101">
        <v>1760000</v>
      </c>
      <c r="D855" s="101">
        <v>0</v>
      </c>
      <c r="E855" s="101">
        <v>0</v>
      </c>
      <c r="F855" s="101">
        <v>1760000</v>
      </c>
    </row>
    <row r="856" spans="1:6">
      <c r="A856" s="100" t="s">
        <v>411</v>
      </c>
      <c r="B856" s="100"/>
      <c r="C856" s="101">
        <v>1760000</v>
      </c>
      <c r="D856" s="101">
        <v>0</v>
      </c>
      <c r="E856" s="101">
        <v>0</v>
      </c>
      <c r="F856" s="101">
        <v>1760000</v>
      </c>
    </row>
    <row r="857" spans="1:6" s="105" customFormat="1">
      <c r="A857" s="102">
        <v>3</v>
      </c>
      <c r="B857" s="103" t="s">
        <v>170</v>
      </c>
      <c r="C857" s="104">
        <v>1760000</v>
      </c>
      <c r="D857" s="104">
        <v>0</v>
      </c>
      <c r="E857" s="104">
        <v>0</v>
      </c>
      <c r="F857" s="104">
        <v>1760000</v>
      </c>
    </row>
    <row r="858" spans="1:6" s="105" customFormat="1">
      <c r="A858" s="102">
        <v>32</v>
      </c>
      <c r="B858" s="103" t="s">
        <v>175</v>
      </c>
      <c r="C858" s="104">
        <v>1760000</v>
      </c>
      <c r="D858" s="104">
        <v>0</v>
      </c>
      <c r="E858" s="104">
        <v>0</v>
      </c>
      <c r="F858" s="104">
        <v>1760000</v>
      </c>
    </row>
    <row r="859" spans="1:6" s="109" customFormat="1">
      <c r="A859" s="106">
        <v>329</v>
      </c>
      <c r="B859" s="107" t="s">
        <v>180</v>
      </c>
      <c r="C859" s="108">
        <v>1760000</v>
      </c>
      <c r="D859" s="108">
        <v>0</v>
      </c>
      <c r="E859" s="108">
        <v>0</v>
      </c>
      <c r="F859" s="108">
        <v>1760000</v>
      </c>
    </row>
    <row r="860" spans="1:6">
      <c r="A860" s="100" t="s">
        <v>412</v>
      </c>
      <c r="B860" s="100"/>
      <c r="C860" s="101">
        <v>2250000</v>
      </c>
      <c r="D860" s="101">
        <v>-320000</v>
      </c>
      <c r="E860" s="101">
        <v>-14.2222222222222</v>
      </c>
      <c r="F860" s="101">
        <v>1930000</v>
      </c>
    </row>
    <row r="861" spans="1:6">
      <c r="A861" s="100" t="s">
        <v>413</v>
      </c>
      <c r="B861" s="100"/>
      <c r="C861" s="101">
        <v>400000</v>
      </c>
      <c r="D861" s="101">
        <v>200000</v>
      </c>
      <c r="E861" s="101">
        <v>50</v>
      </c>
      <c r="F861" s="101">
        <v>600000</v>
      </c>
    </row>
    <row r="862" spans="1:6" s="105" customFormat="1">
      <c r="A862" s="102">
        <v>4</v>
      </c>
      <c r="B862" s="103" t="s">
        <v>200</v>
      </c>
      <c r="C862" s="104">
        <v>400000</v>
      </c>
      <c r="D862" s="104">
        <v>200000</v>
      </c>
      <c r="E862" s="104">
        <v>50</v>
      </c>
      <c r="F862" s="104">
        <v>600000</v>
      </c>
    </row>
    <row r="863" spans="1:6" s="105" customFormat="1">
      <c r="A863" s="102">
        <v>42</v>
      </c>
      <c r="B863" s="103" t="s">
        <v>201</v>
      </c>
      <c r="C863" s="104">
        <v>0</v>
      </c>
      <c r="D863" s="104">
        <v>150000</v>
      </c>
      <c r="E863" s="104"/>
      <c r="F863" s="104">
        <v>150000</v>
      </c>
    </row>
    <row r="864" spans="1:6" s="109" customFormat="1">
      <c r="A864" s="106">
        <v>422</v>
      </c>
      <c r="B864" s="107" t="s">
        <v>202</v>
      </c>
      <c r="C864" s="108">
        <v>0</v>
      </c>
      <c r="D864" s="108">
        <v>150000</v>
      </c>
      <c r="E864" s="108"/>
      <c r="F864" s="108">
        <v>150000</v>
      </c>
    </row>
    <row r="865" spans="1:6" s="105" customFormat="1">
      <c r="A865" s="102">
        <v>45</v>
      </c>
      <c r="B865" s="103" t="s">
        <v>220</v>
      </c>
      <c r="C865" s="104">
        <v>400000</v>
      </c>
      <c r="D865" s="104">
        <v>50000</v>
      </c>
      <c r="E865" s="104">
        <v>12.5</v>
      </c>
      <c r="F865" s="104">
        <v>450000</v>
      </c>
    </row>
    <row r="866" spans="1:6" s="109" customFormat="1">
      <c r="A866" s="106">
        <v>451</v>
      </c>
      <c r="B866" s="107" t="s">
        <v>221</v>
      </c>
      <c r="C866" s="108">
        <v>400000</v>
      </c>
      <c r="D866" s="108">
        <v>50000</v>
      </c>
      <c r="E866" s="108">
        <v>12.5</v>
      </c>
      <c r="F866" s="108">
        <v>450000</v>
      </c>
    </row>
    <row r="867" spans="1:6">
      <c r="A867" s="100" t="s">
        <v>414</v>
      </c>
      <c r="B867" s="100"/>
      <c r="C867" s="101">
        <v>400000</v>
      </c>
      <c r="D867" s="101">
        <v>0</v>
      </c>
      <c r="E867" s="101">
        <v>0</v>
      </c>
      <c r="F867" s="101">
        <v>400000</v>
      </c>
    </row>
    <row r="868" spans="1:6" s="105" customFormat="1">
      <c r="A868" s="102">
        <v>4</v>
      </c>
      <c r="B868" s="103" t="s">
        <v>200</v>
      </c>
      <c r="C868" s="104">
        <v>400000</v>
      </c>
      <c r="D868" s="104">
        <v>0</v>
      </c>
      <c r="E868" s="104">
        <v>0</v>
      </c>
      <c r="F868" s="104">
        <v>400000</v>
      </c>
    </row>
    <row r="869" spans="1:6" s="105" customFormat="1">
      <c r="A869" s="102">
        <v>45</v>
      </c>
      <c r="B869" s="103" t="s">
        <v>220</v>
      </c>
      <c r="C869" s="104">
        <v>400000</v>
      </c>
      <c r="D869" s="104">
        <v>0</v>
      </c>
      <c r="E869" s="104">
        <v>0</v>
      </c>
      <c r="F869" s="104">
        <v>400000</v>
      </c>
    </row>
    <row r="870" spans="1:6" s="109" customFormat="1">
      <c r="A870" s="106">
        <v>451</v>
      </c>
      <c r="B870" s="107" t="s">
        <v>221</v>
      </c>
      <c r="C870" s="108">
        <v>400000</v>
      </c>
      <c r="D870" s="108">
        <v>0</v>
      </c>
      <c r="E870" s="108">
        <v>0</v>
      </c>
      <c r="F870" s="108">
        <v>400000</v>
      </c>
    </row>
    <row r="871" spans="1:6">
      <c r="A871" s="100" t="s">
        <v>415</v>
      </c>
      <c r="B871" s="100"/>
      <c r="C871" s="101">
        <v>1250000</v>
      </c>
      <c r="D871" s="101">
        <v>-520000</v>
      </c>
      <c r="E871" s="101">
        <v>-41.6</v>
      </c>
      <c r="F871" s="101">
        <v>730000</v>
      </c>
    </row>
    <row r="872" spans="1:6" s="105" customFormat="1">
      <c r="A872" s="102">
        <v>3</v>
      </c>
      <c r="B872" s="103" t="s">
        <v>170</v>
      </c>
      <c r="C872" s="104">
        <v>1050000</v>
      </c>
      <c r="D872" s="104">
        <v>-720000</v>
      </c>
      <c r="E872" s="104">
        <v>-68.571428571428598</v>
      </c>
      <c r="F872" s="104">
        <v>330000</v>
      </c>
    </row>
    <row r="873" spans="1:6" s="105" customFormat="1">
      <c r="A873" s="102">
        <v>32</v>
      </c>
      <c r="B873" s="103" t="s">
        <v>175</v>
      </c>
      <c r="C873" s="104">
        <v>0</v>
      </c>
      <c r="D873" s="104">
        <v>25000</v>
      </c>
      <c r="E873" s="104"/>
      <c r="F873" s="104">
        <v>25000</v>
      </c>
    </row>
    <row r="874" spans="1:6" s="109" customFormat="1">
      <c r="A874" s="106">
        <v>323</v>
      </c>
      <c r="B874" s="107" t="s">
        <v>178</v>
      </c>
      <c r="C874" s="108">
        <v>0</v>
      </c>
      <c r="D874" s="108">
        <v>25000</v>
      </c>
      <c r="E874" s="108"/>
      <c r="F874" s="108">
        <v>25000</v>
      </c>
    </row>
    <row r="875" spans="1:6" s="105" customFormat="1">
      <c r="A875" s="102">
        <v>38</v>
      </c>
      <c r="B875" s="103" t="s">
        <v>190</v>
      </c>
      <c r="C875" s="104">
        <v>1050000</v>
      </c>
      <c r="D875" s="104">
        <v>-745000</v>
      </c>
      <c r="E875" s="104">
        <v>-70.952380952381006</v>
      </c>
      <c r="F875" s="104">
        <v>305000</v>
      </c>
    </row>
    <row r="876" spans="1:6" s="109" customFormat="1">
      <c r="A876" s="106">
        <v>382</v>
      </c>
      <c r="B876" s="107" t="s">
        <v>416</v>
      </c>
      <c r="C876" s="108">
        <v>1050000</v>
      </c>
      <c r="D876" s="108">
        <v>-745000</v>
      </c>
      <c r="E876" s="108">
        <v>-70.952380952381006</v>
      </c>
      <c r="F876" s="108">
        <v>305000</v>
      </c>
    </row>
    <row r="877" spans="1:6" s="105" customFormat="1">
      <c r="A877" s="102">
        <v>4</v>
      </c>
      <c r="B877" s="103" t="s">
        <v>200</v>
      </c>
      <c r="C877" s="104">
        <v>200000</v>
      </c>
      <c r="D877" s="104">
        <v>200000</v>
      </c>
      <c r="E877" s="104">
        <v>100</v>
      </c>
      <c r="F877" s="104">
        <v>400000</v>
      </c>
    </row>
    <row r="878" spans="1:6" s="105" customFormat="1">
      <c r="A878" s="102">
        <v>45</v>
      </c>
      <c r="B878" s="103" t="s">
        <v>220</v>
      </c>
      <c r="C878" s="104">
        <v>200000</v>
      </c>
      <c r="D878" s="104">
        <v>200000</v>
      </c>
      <c r="E878" s="104">
        <v>100</v>
      </c>
      <c r="F878" s="104">
        <v>400000</v>
      </c>
    </row>
    <row r="879" spans="1:6" s="109" customFormat="1">
      <c r="A879" s="106">
        <v>451</v>
      </c>
      <c r="B879" s="107" t="s">
        <v>221</v>
      </c>
      <c r="C879" s="108">
        <v>200000</v>
      </c>
      <c r="D879" s="108">
        <v>200000</v>
      </c>
      <c r="E879" s="108">
        <v>100</v>
      </c>
      <c r="F879" s="108">
        <v>400000</v>
      </c>
    </row>
    <row r="880" spans="1:6">
      <c r="A880" s="100" t="s">
        <v>417</v>
      </c>
      <c r="B880" s="100"/>
      <c r="C880" s="101">
        <v>200000</v>
      </c>
      <c r="D880" s="101">
        <v>0</v>
      </c>
      <c r="E880" s="101">
        <v>0</v>
      </c>
      <c r="F880" s="101">
        <v>200000</v>
      </c>
    </row>
    <row r="881" spans="1:6" s="105" customFormat="1">
      <c r="A881" s="102">
        <v>4</v>
      </c>
      <c r="B881" s="103" t="s">
        <v>200</v>
      </c>
      <c r="C881" s="104">
        <v>200000</v>
      </c>
      <c r="D881" s="104">
        <v>0</v>
      </c>
      <c r="E881" s="104">
        <v>0</v>
      </c>
      <c r="F881" s="104">
        <v>200000</v>
      </c>
    </row>
    <row r="882" spans="1:6" s="105" customFormat="1">
      <c r="A882" s="102">
        <v>45</v>
      </c>
      <c r="B882" s="103" t="s">
        <v>220</v>
      </c>
      <c r="C882" s="104">
        <v>200000</v>
      </c>
      <c r="D882" s="104">
        <v>0</v>
      </c>
      <c r="E882" s="104">
        <v>0</v>
      </c>
      <c r="F882" s="104">
        <v>200000</v>
      </c>
    </row>
    <row r="883" spans="1:6" s="109" customFormat="1">
      <c r="A883" s="106">
        <v>451</v>
      </c>
      <c r="B883" s="107" t="s">
        <v>221</v>
      </c>
      <c r="C883" s="108">
        <v>200000</v>
      </c>
      <c r="D883" s="108">
        <v>0</v>
      </c>
      <c r="E883" s="108">
        <v>0</v>
      </c>
      <c r="F883" s="108">
        <v>200000</v>
      </c>
    </row>
    <row r="884" spans="1:6">
      <c r="A884" s="100" t="s">
        <v>418</v>
      </c>
      <c r="B884" s="100"/>
      <c r="C884" s="101">
        <v>310000</v>
      </c>
      <c r="D884" s="101">
        <v>0</v>
      </c>
      <c r="E884" s="101">
        <v>0</v>
      </c>
      <c r="F884" s="101">
        <v>310000</v>
      </c>
    </row>
    <row r="885" spans="1:6">
      <c r="A885" s="100" t="s">
        <v>419</v>
      </c>
      <c r="B885" s="100"/>
      <c r="C885" s="101">
        <v>310000</v>
      </c>
      <c r="D885" s="101">
        <v>0</v>
      </c>
      <c r="E885" s="101">
        <v>0</v>
      </c>
      <c r="F885" s="101">
        <v>310000</v>
      </c>
    </row>
    <row r="886" spans="1:6" s="105" customFormat="1">
      <c r="A886" s="102">
        <v>3</v>
      </c>
      <c r="B886" s="103" t="s">
        <v>170</v>
      </c>
      <c r="C886" s="104">
        <v>100000</v>
      </c>
      <c r="D886" s="104">
        <v>0</v>
      </c>
      <c r="E886" s="104">
        <v>0</v>
      </c>
      <c r="F886" s="104">
        <v>100000</v>
      </c>
    </row>
    <row r="887" spans="1:6" s="105" customFormat="1">
      <c r="A887" s="102">
        <v>32</v>
      </c>
      <c r="B887" s="103" t="s">
        <v>175</v>
      </c>
      <c r="C887" s="104">
        <v>100000</v>
      </c>
      <c r="D887" s="104">
        <v>0</v>
      </c>
      <c r="E887" s="104">
        <v>0</v>
      </c>
      <c r="F887" s="104">
        <v>100000</v>
      </c>
    </row>
    <row r="888" spans="1:6" s="109" customFormat="1">
      <c r="A888" s="106">
        <v>323</v>
      </c>
      <c r="B888" s="107" t="s">
        <v>178</v>
      </c>
      <c r="C888" s="108">
        <v>100000</v>
      </c>
      <c r="D888" s="108">
        <v>0</v>
      </c>
      <c r="E888" s="108">
        <v>0</v>
      </c>
      <c r="F888" s="108">
        <v>100000</v>
      </c>
    </row>
    <row r="889" spans="1:6" s="105" customFormat="1">
      <c r="A889" s="102">
        <v>4</v>
      </c>
      <c r="B889" s="103" t="s">
        <v>200</v>
      </c>
      <c r="C889" s="104">
        <v>210000</v>
      </c>
      <c r="D889" s="104">
        <v>0</v>
      </c>
      <c r="E889" s="104">
        <v>0</v>
      </c>
      <c r="F889" s="104">
        <v>210000</v>
      </c>
    </row>
    <row r="890" spans="1:6" s="105" customFormat="1">
      <c r="A890" s="102">
        <v>42</v>
      </c>
      <c r="B890" s="103" t="s">
        <v>201</v>
      </c>
      <c r="C890" s="104">
        <v>210000</v>
      </c>
      <c r="D890" s="104">
        <v>0</v>
      </c>
      <c r="E890" s="104">
        <v>0</v>
      </c>
      <c r="F890" s="104">
        <v>210000</v>
      </c>
    </row>
    <row r="891" spans="1:6" s="109" customFormat="1">
      <c r="A891" s="106">
        <v>426</v>
      </c>
      <c r="B891" s="107" t="s">
        <v>203</v>
      </c>
      <c r="C891" s="108">
        <v>210000</v>
      </c>
      <c r="D891" s="108">
        <v>0</v>
      </c>
      <c r="E891" s="108">
        <v>0</v>
      </c>
      <c r="F891" s="108">
        <v>210000</v>
      </c>
    </row>
    <row r="892" spans="1:6">
      <c r="A892" s="98" t="s">
        <v>420</v>
      </c>
      <c r="B892" s="98"/>
      <c r="C892" s="99">
        <v>3390700</v>
      </c>
      <c r="D892" s="99">
        <v>596000</v>
      </c>
      <c r="E892" s="99">
        <v>17.577491373462699</v>
      </c>
      <c r="F892" s="99">
        <v>3986700</v>
      </c>
    </row>
    <row r="893" spans="1:6">
      <c r="A893" s="98" t="s">
        <v>421</v>
      </c>
      <c r="B893" s="98"/>
      <c r="C893" s="99">
        <v>3390700</v>
      </c>
      <c r="D893" s="99">
        <v>596000</v>
      </c>
      <c r="E893" s="99">
        <v>17.577491373462699</v>
      </c>
      <c r="F893" s="99">
        <v>3986700</v>
      </c>
    </row>
    <row r="894" spans="1:6">
      <c r="A894" s="100" t="s">
        <v>422</v>
      </c>
      <c r="B894" s="100"/>
      <c r="C894" s="101">
        <v>3390700</v>
      </c>
      <c r="D894" s="101">
        <v>596000</v>
      </c>
      <c r="E894" s="101">
        <v>17.577491373462699</v>
      </c>
      <c r="F894" s="101">
        <v>3986700</v>
      </c>
    </row>
    <row r="895" spans="1:6">
      <c r="A895" s="100" t="s">
        <v>423</v>
      </c>
      <c r="B895" s="100"/>
      <c r="C895" s="101">
        <v>3390700</v>
      </c>
      <c r="D895" s="101">
        <v>596000</v>
      </c>
      <c r="E895" s="101">
        <v>17.577491373462699</v>
      </c>
      <c r="F895" s="101">
        <v>3986700</v>
      </c>
    </row>
    <row r="896" spans="1:6" s="105" customFormat="1">
      <c r="A896" s="102">
        <v>3</v>
      </c>
      <c r="B896" s="103" t="s">
        <v>170</v>
      </c>
      <c r="C896" s="104">
        <v>3385900</v>
      </c>
      <c r="D896" s="104">
        <v>373000</v>
      </c>
      <c r="E896" s="104">
        <v>11.0162733689713</v>
      </c>
      <c r="F896" s="104">
        <v>3758900</v>
      </c>
    </row>
    <row r="897" spans="1:6" s="105" customFormat="1">
      <c r="A897" s="102">
        <v>31</v>
      </c>
      <c r="B897" s="103" t="s">
        <v>171</v>
      </c>
      <c r="C897" s="104">
        <v>2586000</v>
      </c>
      <c r="D897" s="104">
        <v>208000</v>
      </c>
      <c r="E897" s="104">
        <v>8.04331013147719</v>
      </c>
      <c r="F897" s="104">
        <v>2794000</v>
      </c>
    </row>
    <row r="898" spans="1:6" s="109" customFormat="1">
      <c r="A898" s="106">
        <v>311</v>
      </c>
      <c r="B898" s="107" t="s">
        <v>172</v>
      </c>
      <c r="C898" s="108">
        <v>2208187</v>
      </c>
      <c r="D898" s="108">
        <v>170000</v>
      </c>
      <c r="E898" s="108">
        <v>7.6986233502869101</v>
      </c>
      <c r="F898" s="108">
        <v>2378187</v>
      </c>
    </row>
    <row r="899" spans="1:6" s="109" customFormat="1">
      <c r="A899" s="106">
        <v>312</v>
      </c>
      <c r="B899" s="107" t="s">
        <v>173</v>
      </c>
      <c r="C899" s="108">
        <v>25000</v>
      </c>
      <c r="D899" s="108">
        <v>10000</v>
      </c>
      <c r="E899" s="108">
        <v>40</v>
      </c>
      <c r="F899" s="108">
        <v>35000</v>
      </c>
    </row>
    <row r="900" spans="1:6" s="109" customFormat="1">
      <c r="A900" s="106">
        <v>313</v>
      </c>
      <c r="B900" s="107" t="s">
        <v>174</v>
      </c>
      <c r="C900" s="108">
        <v>352813</v>
      </c>
      <c r="D900" s="108">
        <v>28000</v>
      </c>
      <c r="E900" s="108">
        <v>7.9362155022632397</v>
      </c>
      <c r="F900" s="108">
        <v>380813</v>
      </c>
    </row>
    <row r="901" spans="1:6" s="105" customFormat="1">
      <c r="A901" s="102">
        <v>32</v>
      </c>
      <c r="B901" s="103" t="s">
        <v>175</v>
      </c>
      <c r="C901" s="104">
        <v>799900</v>
      </c>
      <c r="D901" s="104">
        <v>165000</v>
      </c>
      <c r="E901" s="104">
        <v>20.627578447305901</v>
      </c>
      <c r="F901" s="104">
        <v>964900</v>
      </c>
    </row>
    <row r="902" spans="1:6" s="109" customFormat="1">
      <c r="A902" s="106">
        <v>321</v>
      </c>
      <c r="B902" s="107" t="s">
        <v>176</v>
      </c>
      <c r="C902" s="108">
        <v>60300</v>
      </c>
      <c r="D902" s="108">
        <v>0</v>
      </c>
      <c r="E902" s="108">
        <v>0</v>
      </c>
      <c r="F902" s="108">
        <v>60300</v>
      </c>
    </row>
    <row r="903" spans="1:6" s="109" customFormat="1">
      <c r="A903" s="106">
        <v>322</v>
      </c>
      <c r="B903" s="107" t="s">
        <v>177</v>
      </c>
      <c r="C903" s="108">
        <v>243000</v>
      </c>
      <c r="D903" s="108">
        <v>140000</v>
      </c>
      <c r="E903" s="108">
        <v>57.613168724279802</v>
      </c>
      <c r="F903" s="108">
        <v>383000</v>
      </c>
    </row>
    <row r="904" spans="1:6" s="109" customFormat="1">
      <c r="A904" s="106">
        <v>323</v>
      </c>
      <c r="B904" s="107" t="s">
        <v>178</v>
      </c>
      <c r="C904" s="108">
        <v>460600</v>
      </c>
      <c r="D904" s="108">
        <v>25000</v>
      </c>
      <c r="E904" s="108">
        <v>5.4277029960920498</v>
      </c>
      <c r="F904" s="108">
        <v>485600</v>
      </c>
    </row>
    <row r="905" spans="1:6" s="109" customFormat="1">
      <c r="A905" s="106">
        <v>329</v>
      </c>
      <c r="B905" s="107" t="s">
        <v>180</v>
      </c>
      <c r="C905" s="108">
        <v>36000</v>
      </c>
      <c r="D905" s="108">
        <v>0</v>
      </c>
      <c r="E905" s="108">
        <v>0</v>
      </c>
      <c r="F905" s="108">
        <v>36000</v>
      </c>
    </row>
    <row r="906" spans="1:6" s="105" customFormat="1">
      <c r="A906" s="102">
        <v>4</v>
      </c>
      <c r="B906" s="103" t="s">
        <v>200</v>
      </c>
      <c r="C906" s="104">
        <v>4800</v>
      </c>
      <c r="D906" s="104">
        <v>223000</v>
      </c>
      <c r="E906" s="104">
        <v>4645.8333333333303</v>
      </c>
      <c r="F906" s="104">
        <v>227800</v>
      </c>
    </row>
    <row r="907" spans="1:6" s="105" customFormat="1">
      <c r="A907" s="102">
        <v>42</v>
      </c>
      <c r="B907" s="103" t="s">
        <v>201</v>
      </c>
      <c r="C907" s="104">
        <v>4800</v>
      </c>
      <c r="D907" s="104">
        <v>223000</v>
      </c>
      <c r="E907" s="104">
        <v>4645.8333333333303</v>
      </c>
      <c r="F907" s="104">
        <v>227800</v>
      </c>
    </row>
    <row r="908" spans="1:6" s="109" customFormat="1">
      <c r="A908" s="106">
        <v>422</v>
      </c>
      <c r="B908" s="107" t="s">
        <v>202</v>
      </c>
      <c r="C908" s="108">
        <v>3000</v>
      </c>
      <c r="D908" s="108">
        <v>223000</v>
      </c>
      <c r="E908" s="108">
        <v>7433.3333333333303</v>
      </c>
      <c r="F908" s="108">
        <v>226000</v>
      </c>
    </row>
    <row r="909" spans="1:6" s="109" customFormat="1">
      <c r="A909" s="106">
        <v>426</v>
      </c>
      <c r="B909" s="107" t="s">
        <v>203</v>
      </c>
      <c r="C909" s="108">
        <v>1800</v>
      </c>
      <c r="D909" s="108">
        <v>0</v>
      </c>
      <c r="E909" s="108">
        <v>0</v>
      </c>
      <c r="F909" s="108">
        <v>1800</v>
      </c>
    </row>
    <row r="910" spans="1:6">
      <c r="A910" s="98" t="s">
        <v>424</v>
      </c>
      <c r="B910" s="98"/>
      <c r="C910" s="99">
        <v>484000</v>
      </c>
      <c r="D910" s="99">
        <v>51300</v>
      </c>
      <c r="E910" s="99">
        <v>10.599173553719</v>
      </c>
      <c r="F910" s="99">
        <v>535300</v>
      </c>
    </row>
    <row r="911" spans="1:6">
      <c r="A911" s="98" t="s">
        <v>425</v>
      </c>
      <c r="B911" s="98"/>
      <c r="C911" s="99">
        <v>484000</v>
      </c>
      <c r="D911" s="99">
        <v>51300</v>
      </c>
      <c r="E911" s="99">
        <v>10.599173553719</v>
      </c>
      <c r="F911" s="99">
        <v>535300</v>
      </c>
    </row>
    <row r="912" spans="1:6">
      <c r="A912" s="100" t="s">
        <v>426</v>
      </c>
      <c r="B912" s="100"/>
      <c r="C912" s="101">
        <v>484000</v>
      </c>
      <c r="D912" s="101">
        <v>51300</v>
      </c>
      <c r="E912" s="101">
        <v>10.599173553719</v>
      </c>
      <c r="F912" s="101">
        <v>535300</v>
      </c>
    </row>
    <row r="913" spans="1:6">
      <c r="A913" s="100" t="s">
        <v>427</v>
      </c>
      <c r="B913" s="100"/>
      <c r="C913" s="101">
        <v>434000</v>
      </c>
      <c r="D913" s="101">
        <v>0</v>
      </c>
      <c r="E913" s="101">
        <v>0</v>
      </c>
      <c r="F913" s="101">
        <v>434000</v>
      </c>
    </row>
    <row r="914" spans="1:6" s="105" customFormat="1">
      <c r="A914" s="102">
        <v>3</v>
      </c>
      <c r="B914" s="103" t="s">
        <v>170</v>
      </c>
      <c r="C914" s="104">
        <v>434000</v>
      </c>
      <c r="D914" s="104">
        <v>0</v>
      </c>
      <c r="E914" s="104">
        <v>0</v>
      </c>
      <c r="F914" s="104">
        <v>434000</v>
      </c>
    </row>
    <row r="915" spans="1:6" s="105" customFormat="1">
      <c r="A915" s="102">
        <v>32</v>
      </c>
      <c r="B915" s="103" t="s">
        <v>175</v>
      </c>
      <c r="C915" s="104">
        <v>324000</v>
      </c>
      <c r="D915" s="104">
        <v>0</v>
      </c>
      <c r="E915" s="104">
        <v>0</v>
      </c>
      <c r="F915" s="104">
        <v>324000</v>
      </c>
    </row>
    <row r="916" spans="1:6" s="109" customFormat="1">
      <c r="A916" s="106">
        <v>323</v>
      </c>
      <c r="B916" s="107" t="s">
        <v>178</v>
      </c>
      <c r="C916" s="108">
        <v>4000</v>
      </c>
      <c r="D916" s="108">
        <v>0</v>
      </c>
      <c r="E916" s="108">
        <v>0</v>
      </c>
      <c r="F916" s="108">
        <v>4000</v>
      </c>
    </row>
    <row r="917" spans="1:6" s="109" customFormat="1">
      <c r="A917" s="106">
        <v>324</v>
      </c>
      <c r="B917" s="107" t="s">
        <v>179</v>
      </c>
      <c r="C917" s="108">
        <v>5000</v>
      </c>
      <c r="D917" s="108">
        <v>0</v>
      </c>
      <c r="E917" s="108">
        <v>0</v>
      </c>
      <c r="F917" s="108">
        <v>5000</v>
      </c>
    </row>
    <row r="918" spans="1:6" s="109" customFormat="1">
      <c r="A918" s="106">
        <v>329</v>
      </c>
      <c r="B918" s="107" t="s">
        <v>180</v>
      </c>
      <c r="C918" s="108">
        <v>315000</v>
      </c>
      <c r="D918" s="108">
        <v>0</v>
      </c>
      <c r="E918" s="108">
        <v>0</v>
      </c>
      <c r="F918" s="108">
        <v>315000</v>
      </c>
    </row>
    <row r="919" spans="1:6" s="105" customFormat="1">
      <c r="A919" s="102">
        <v>38</v>
      </c>
      <c r="B919" s="103" t="s">
        <v>190</v>
      </c>
      <c r="C919" s="104">
        <v>110000</v>
      </c>
      <c r="D919" s="104">
        <v>0</v>
      </c>
      <c r="E919" s="104">
        <v>0</v>
      </c>
      <c r="F919" s="104">
        <v>110000</v>
      </c>
    </row>
    <row r="920" spans="1:6" s="109" customFormat="1">
      <c r="A920" s="106">
        <v>381</v>
      </c>
      <c r="B920" s="107" t="s">
        <v>191</v>
      </c>
      <c r="C920" s="108">
        <v>110000</v>
      </c>
      <c r="D920" s="108">
        <v>0</v>
      </c>
      <c r="E920" s="108">
        <v>0</v>
      </c>
      <c r="F920" s="108">
        <v>110000</v>
      </c>
    </row>
    <row r="921" spans="1:6">
      <c r="A921" s="100" t="s">
        <v>428</v>
      </c>
      <c r="B921" s="100"/>
      <c r="C921" s="101">
        <v>50000</v>
      </c>
      <c r="D921" s="101">
        <v>51300</v>
      </c>
      <c r="E921" s="101">
        <v>102.6</v>
      </c>
      <c r="F921" s="101">
        <v>101300</v>
      </c>
    </row>
    <row r="922" spans="1:6" s="105" customFormat="1">
      <c r="A922" s="102">
        <v>3</v>
      </c>
      <c r="B922" s="103" t="s">
        <v>170</v>
      </c>
      <c r="C922" s="104">
        <v>50000</v>
      </c>
      <c r="D922" s="104">
        <v>51300</v>
      </c>
      <c r="E922" s="104">
        <v>102.6</v>
      </c>
      <c r="F922" s="104">
        <v>101300</v>
      </c>
    </row>
    <row r="923" spans="1:6" s="105" customFormat="1">
      <c r="A923" s="102">
        <v>32</v>
      </c>
      <c r="B923" s="103" t="s">
        <v>175</v>
      </c>
      <c r="C923" s="104">
        <v>50000</v>
      </c>
      <c r="D923" s="104">
        <v>51300</v>
      </c>
      <c r="E923" s="104">
        <v>102.6</v>
      </c>
      <c r="F923" s="104">
        <v>101300</v>
      </c>
    </row>
    <row r="924" spans="1:6" s="109" customFormat="1">
      <c r="A924" s="106">
        <v>322</v>
      </c>
      <c r="B924" s="107" t="s">
        <v>177</v>
      </c>
      <c r="C924" s="108">
        <v>0</v>
      </c>
      <c r="D924" s="108">
        <v>12500</v>
      </c>
      <c r="E924" s="108"/>
      <c r="F924" s="108">
        <v>12500</v>
      </c>
    </row>
    <row r="925" spans="1:6" s="109" customFormat="1">
      <c r="A925" s="106">
        <v>329</v>
      </c>
      <c r="B925" s="107" t="s">
        <v>180</v>
      </c>
      <c r="C925" s="108">
        <v>50000</v>
      </c>
      <c r="D925" s="108">
        <v>38800</v>
      </c>
      <c r="E925" s="108">
        <v>77.599999999999994</v>
      </c>
      <c r="F925" s="108">
        <v>88800</v>
      </c>
    </row>
  </sheetData>
  <sheetProtection selectLockedCells="1" selectUnlockedCells="1"/>
  <pageMargins left="0.78740157480314965" right="0.74803149606299213" top="0.86614173228346458" bottom="0.74803149606299213" header="0.51181102362204722" footer="0.59055118110236227"/>
  <pageSetup paperSize="9" firstPageNumber="0" orientation="landscape" horizontalDpi="300" verticalDpi="300" r:id="rId1"/>
  <headerFooter alignWithMargins="0">
    <oddFooter>&amp;C&amp;"Times New Roman,Obično"&amp;12Stranica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opLeftCell="A19" workbookViewId="0">
      <selection activeCell="B87" sqref="B87"/>
    </sheetView>
  </sheetViews>
  <sheetFormatPr defaultRowHeight="12.75"/>
  <cols>
    <col min="1" max="1" width="7.140625" style="88" customWidth="1"/>
    <col min="2" max="2" width="71.140625" style="88" customWidth="1"/>
    <col min="3" max="3" width="15.140625" style="88" customWidth="1"/>
    <col min="4" max="4" width="14.42578125" style="88" customWidth="1"/>
    <col min="5" max="5" width="8.42578125" style="88" customWidth="1"/>
    <col min="6" max="6" width="14.85546875" style="88" customWidth="1"/>
    <col min="7" max="256" width="9.140625" style="88"/>
    <col min="257" max="257" width="7.140625" style="88" customWidth="1"/>
    <col min="258" max="258" width="71.140625" style="88" customWidth="1"/>
    <col min="259" max="259" width="15.140625" style="88" customWidth="1"/>
    <col min="260" max="260" width="14.42578125" style="88" customWidth="1"/>
    <col min="261" max="261" width="8.42578125" style="88" customWidth="1"/>
    <col min="262" max="262" width="14.85546875" style="88" customWidth="1"/>
    <col min="263" max="512" width="9.140625" style="88"/>
    <col min="513" max="513" width="7.140625" style="88" customWidth="1"/>
    <col min="514" max="514" width="71.140625" style="88" customWidth="1"/>
    <col min="515" max="515" width="15.140625" style="88" customWidth="1"/>
    <col min="516" max="516" width="14.42578125" style="88" customWidth="1"/>
    <col min="517" max="517" width="8.42578125" style="88" customWidth="1"/>
    <col min="518" max="518" width="14.85546875" style="88" customWidth="1"/>
    <col min="519" max="768" width="9.140625" style="88"/>
    <col min="769" max="769" width="7.140625" style="88" customWidth="1"/>
    <col min="770" max="770" width="71.140625" style="88" customWidth="1"/>
    <col min="771" max="771" width="15.140625" style="88" customWidth="1"/>
    <col min="772" max="772" width="14.42578125" style="88" customWidth="1"/>
    <col min="773" max="773" width="8.42578125" style="88" customWidth="1"/>
    <col min="774" max="774" width="14.85546875" style="88" customWidth="1"/>
    <col min="775" max="1024" width="9.140625" style="88"/>
    <col min="1025" max="1025" width="7.140625" style="88" customWidth="1"/>
    <col min="1026" max="1026" width="71.140625" style="88" customWidth="1"/>
    <col min="1027" max="1027" width="15.140625" style="88" customWidth="1"/>
    <col min="1028" max="1028" width="14.42578125" style="88" customWidth="1"/>
    <col min="1029" max="1029" width="8.42578125" style="88" customWidth="1"/>
    <col min="1030" max="1030" width="14.85546875" style="88" customWidth="1"/>
    <col min="1031" max="1280" width="9.140625" style="88"/>
    <col min="1281" max="1281" width="7.140625" style="88" customWidth="1"/>
    <col min="1282" max="1282" width="71.140625" style="88" customWidth="1"/>
    <col min="1283" max="1283" width="15.140625" style="88" customWidth="1"/>
    <col min="1284" max="1284" width="14.42578125" style="88" customWidth="1"/>
    <col min="1285" max="1285" width="8.42578125" style="88" customWidth="1"/>
    <col min="1286" max="1286" width="14.85546875" style="88" customWidth="1"/>
    <col min="1287" max="1536" width="9.140625" style="88"/>
    <col min="1537" max="1537" width="7.140625" style="88" customWidth="1"/>
    <col min="1538" max="1538" width="71.140625" style="88" customWidth="1"/>
    <col min="1539" max="1539" width="15.140625" style="88" customWidth="1"/>
    <col min="1540" max="1540" width="14.42578125" style="88" customWidth="1"/>
    <col min="1541" max="1541" width="8.42578125" style="88" customWidth="1"/>
    <col min="1542" max="1542" width="14.85546875" style="88" customWidth="1"/>
    <col min="1543" max="1792" width="9.140625" style="88"/>
    <col min="1793" max="1793" width="7.140625" style="88" customWidth="1"/>
    <col min="1794" max="1794" width="71.140625" style="88" customWidth="1"/>
    <col min="1795" max="1795" width="15.140625" style="88" customWidth="1"/>
    <col min="1796" max="1796" width="14.42578125" style="88" customWidth="1"/>
    <col min="1797" max="1797" width="8.42578125" style="88" customWidth="1"/>
    <col min="1798" max="1798" width="14.85546875" style="88" customWidth="1"/>
    <col min="1799" max="2048" width="9.140625" style="88"/>
    <col min="2049" max="2049" width="7.140625" style="88" customWidth="1"/>
    <col min="2050" max="2050" width="71.140625" style="88" customWidth="1"/>
    <col min="2051" max="2051" width="15.140625" style="88" customWidth="1"/>
    <col min="2052" max="2052" width="14.42578125" style="88" customWidth="1"/>
    <col min="2053" max="2053" width="8.42578125" style="88" customWidth="1"/>
    <col min="2054" max="2054" width="14.85546875" style="88" customWidth="1"/>
    <col min="2055" max="2304" width="9.140625" style="88"/>
    <col min="2305" max="2305" width="7.140625" style="88" customWidth="1"/>
    <col min="2306" max="2306" width="71.140625" style="88" customWidth="1"/>
    <col min="2307" max="2307" width="15.140625" style="88" customWidth="1"/>
    <col min="2308" max="2308" width="14.42578125" style="88" customWidth="1"/>
    <col min="2309" max="2309" width="8.42578125" style="88" customWidth="1"/>
    <col min="2310" max="2310" width="14.85546875" style="88" customWidth="1"/>
    <col min="2311" max="2560" width="9.140625" style="88"/>
    <col min="2561" max="2561" width="7.140625" style="88" customWidth="1"/>
    <col min="2562" max="2562" width="71.140625" style="88" customWidth="1"/>
    <col min="2563" max="2563" width="15.140625" style="88" customWidth="1"/>
    <col min="2564" max="2564" width="14.42578125" style="88" customWidth="1"/>
    <col min="2565" max="2565" width="8.42578125" style="88" customWidth="1"/>
    <col min="2566" max="2566" width="14.85546875" style="88" customWidth="1"/>
    <col min="2567" max="2816" width="9.140625" style="88"/>
    <col min="2817" max="2817" width="7.140625" style="88" customWidth="1"/>
    <col min="2818" max="2818" width="71.140625" style="88" customWidth="1"/>
    <col min="2819" max="2819" width="15.140625" style="88" customWidth="1"/>
    <col min="2820" max="2820" width="14.42578125" style="88" customWidth="1"/>
    <col min="2821" max="2821" width="8.42578125" style="88" customWidth="1"/>
    <col min="2822" max="2822" width="14.85546875" style="88" customWidth="1"/>
    <col min="2823" max="3072" width="9.140625" style="88"/>
    <col min="3073" max="3073" width="7.140625" style="88" customWidth="1"/>
    <col min="3074" max="3074" width="71.140625" style="88" customWidth="1"/>
    <col min="3075" max="3075" width="15.140625" style="88" customWidth="1"/>
    <col min="3076" max="3076" width="14.42578125" style="88" customWidth="1"/>
    <col min="3077" max="3077" width="8.42578125" style="88" customWidth="1"/>
    <col min="3078" max="3078" width="14.85546875" style="88" customWidth="1"/>
    <col min="3079" max="3328" width="9.140625" style="88"/>
    <col min="3329" max="3329" width="7.140625" style="88" customWidth="1"/>
    <col min="3330" max="3330" width="71.140625" style="88" customWidth="1"/>
    <col min="3331" max="3331" width="15.140625" style="88" customWidth="1"/>
    <col min="3332" max="3332" width="14.42578125" style="88" customWidth="1"/>
    <col min="3333" max="3333" width="8.42578125" style="88" customWidth="1"/>
    <col min="3334" max="3334" width="14.85546875" style="88" customWidth="1"/>
    <col min="3335" max="3584" width="9.140625" style="88"/>
    <col min="3585" max="3585" width="7.140625" style="88" customWidth="1"/>
    <col min="3586" max="3586" width="71.140625" style="88" customWidth="1"/>
    <col min="3587" max="3587" width="15.140625" style="88" customWidth="1"/>
    <col min="3588" max="3588" width="14.42578125" style="88" customWidth="1"/>
    <col min="3589" max="3589" width="8.42578125" style="88" customWidth="1"/>
    <col min="3590" max="3590" width="14.85546875" style="88" customWidth="1"/>
    <col min="3591" max="3840" width="9.140625" style="88"/>
    <col min="3841" max="3841" width="7.140625" style="88" customWidth="1"/>
    <col min="3842" max="3842" width="71.140625" style="88" customWidth="1"/>
    <col min="3843" max="3843" width="15.140625" style="88" customWidth="1"/>
    <col min="3844" max="3844" width="14.42578125" style="88" customWidth="1"/>
    <col min="3845" max="3845" width="8.42578125" style="88" customWidth="1"/>
    <col min="3846" max="3846" width="14.85546875" style="88" customWidth="1"/>
    <col min="3847" max="4096" width="9.140625" style="88"/>
    <col min="4097" max="4097" width="7.140625" style="88" customWidth="1"/>
    <col min="4098" max="4098" width="71.140625" style="88" customWidth="1"/>
    <col min="4099" max="4099" width="15.140625" style="88" customWidth="1"/>
    <col min="4100" max="4100" width="14.42578125" style="88" customWidth="1"/>
    <col min="4101" max="4101" width="8.42578125" style="88" customWidth="1"/>
    <col min="4102" max="4102" width="14.85546875" style="88" customWidth="1"/>
    <col min="4103" max="4352" width="9.140625" style="88"/>
    <col min="4353" max="4353" width="7.140625" style="88" customWidth="1"/>
    <col min="4354" max="4354" width="71.140625" style="88" customWidth="1"/>
    <col min="4355" max="4355" width="15.140625" style="88" customWidth="1"/>
    <col min="4356" max="4356" width="14.42578125" style="88" customWidth="1"/>
    <col min="4357" max="4357" width="8.42578125" style="88" customWidth="1"/>
    <col min="4358" max="4358" width="14.85546875" style="88" customWidth="1"/>
    <col min="4359" max="4608" width="9.140625" style="88"/>
    <col min="4609" max="4609" width="7.140625" style="88" customWidth="1"/>
    <col min="4610" max="4610" width="71.140625" style="88" customWidth="1"/>
    <col min="4611" max="4611" width="15.140625" style="88" customWidth="1"/>
    <col min="4612" max="4612" width="14.42578125" style="88" customWidth="1"/>
    <col min="4613" max="4613" width="8.42578125" style="88" customWidth="1"/>
    <col min="4614" max="4614" width="14.85546875" style="88" customWidth="1"/>
    <col min="4615" max="4864" width="9.140625" style="88"/>
    <col min="4865" max="4865" width="7.140625" style="88" customWidth="1"/>
    <col min="4866" max="4866" width="71.140625" style="88" customWidth="1"/>
    <col min="4867" max="4867" width="15.140625" style="88" customWidth="1"/>
    <col min="4868" max="4868" width="14.42578125" style="88" customWidth="1"/>
    <col min="4869" max="4869" width="8.42578125" style="88" customWidth="1"/>
    <col min="4870" max="4870" width="14.85546875" style="88" customWidth="1"/>
    <col min="4871" max="5120" width="9.140625" style="88"/>
    <col min="5121" max="5121" width="7.140625" style="88" customWidth="1"/>
    <col min="5122" max="5122" width="71.140625" style="88" customWidth="1"/>
    <col min="5123" max="5123" width="15.140625" style="88" customWidth="1"/>
    <col min="5124" max="5124" width="14.42578125" style="88" customWidth="1"/>
    <col min="5125" max="5125" width="8.42578125" style="88" customWidth="1"/>
    <col min="5126" max="5126" width="14.85546875" style="88" customWidth="1"/>
    <col min="5127" max="5376" width="9.140625" style="88"/>
    <col min="5377" max="5377" width="7.140625" style="88" customWidth="1"/>
    <col min="5378" max="5378" width="71.140625" style="88" customWidth="1"/>
    <col min="5379" max="5379" width="15.140625" style="88" customWidth="1"/>
    <col min="5380" max="5380" width="14.42578125" style="88" customWidth="1"/>
    <col min="5381" max="5381" width="8.42578125" style="88" customWidth="1"/>
    <col min="5382" max="5382" width="14.85546875" style="88" customWidth="1"/>
    <col min="5383" max="5632" width="9.140625" style="88"/>
    <col min="5633" max="5633" width="7.140625" style="88" customWidth="1"/>
    <col min="5634" max="5634" width="71.140625" style="88" customWidth="1"/>
    <col min="5635" max="5635" width="15.140625" style="88" customWidth="1"/>
    <col min="5636" max="5636" width="14.42578125" style="88" customWidth="1"/>
    <col min="5637" max="5637" width="8.42578125" style="88" customWidth="1"/>
    <col min="5638" max="5638" width="14.85546875" style="88" customWidth="1"/>
    <col min="5639" max="5888" width="9.140625" style="88"/>
    <col min="5889" max="5889" width="7.140625" style="88" customWidth="1"/>
    <col min="5890" max="5890" width="71.140625" style="88" customWidth="1"/>
    <col min="5891" max="5891" width="15.140625" style="88" customWidth="1"/>
    <col min="5892" max="5892" width="14.42578125" style="88" customWidth="1"/>
    <col min="5893" max="5893" width="8.42578125" style="88" customWidth="1"/>
    <col min="5894" max="5894" width="14.85546875" style="88" customWidth="1"/>
    <col min="5895" max="6144" width="9.140625" style="88"/>
    <col min="6145" max="6145" width="7.140625" style="88" customWidth="1"/>
    <col min="6146" max="6146" width="71.140625" style="88" customWidth="1"/>
    <col min="6147" max="6147" width="15.140625" style="88" customWidth="1"/>
    <col min="6148" max="6148" width="14.42578125" style="88" customWidth="1"/>
    <col min="6149" max="6149" width="8.42578125" style="88" customWidth="1"/>
    <col min="6150" max="6150" width="14.85546875" style="88" customWidth="1"/>
    <col min="6151" max="6400" width="9.140625" style="88"/>
    <col min="6401" max="6401" width="7.140625" style="88" customWidth="1"/>
    <col min="6402" max="6402" width="71.140625" style="88" customWidth="1"/>
    <col min="6403" max="6403" width="15.140625" style="88" customWidth="1"/>
    <col min="6404" max="6404" width="14.42578125" style="88" customWidth="1"/>
    <col min="6405" max="6405" width="8.42578125" style="88" customWidth="1"/>
    <col min="6406" max="6406" width="14.85546875" style="88" customWidth="1"/>
    <col min="6407" max="6656" width="9.140625" style="88"/>
    <col min="6657" max="6657" width="7.140625" style="88" customWidth="1"/>
    <col min="6658" max="6658" width="71.140625" style="88" customWidth="1"/>
    <col min="6659" max="6659" width="15.140625" style="88" customWidth="1"/>
    <col min="6660" max="6660" width="14.42578125" style="88" customWidth="1"/>
    <col min="6661" max="6661" width="8.42578125" style="88" customWidth="1"/>
    <col min="6662" max="6662" width="14.85546875" style="88" customWidth="1"/>
    <col min="6663" max="6912" width="9.140625" style="88"/>
    <col min="6913" max="6913" width="7.140625" style="88" customWidth="1"/>
    <col min="6914" max="6914" width="71.140625" style="88" customWidth="1"/>
    <col min="6915" max="6915" width="15.140625" style="88" customWidth="1"/>
    <col min="6916" max="6916" width="14.42578125" style="88" customWidth="1"/>
    <col min="6917" max="6917" width="8.42578125" style="88" customWidth="1"/>
    <col min="6918" max="6918" width="14.85546875" style="88" customWidth="1"/>
    <col min="6919" max="7168" width="9.140625" style="88"/>
    <col min="7169" max="7169" width="7.140625" style="88" customWidth="1"/>
    <col min="7170" max="7170" width="71.140625" style="88" customWidth="1"/>
    <col min="7171" max="7171" width="15.140625" style="88" customWidth="1"/>
    <col min="7172" max="7172" width="14.42578125" style="88" customWidth="1"/>
    <col min="7173" max="7173" width="8.42578125" style="88" customWidth="1"/>
    <col min="7174" max="7174" width="14.85546875" style="88" customWidth="1"/>
    <col min="7175" max="7424" width="9.140625" style="88"/>
    <col min="7425" max="7425" width="7.140625" style="88" customWidth="1"/>
    <col min="7426" max="7426" width="71.140625" style="88" customWidth="1"/>
    <col min="7427" max="7427" width="15.140625" style="88" customWidth="1"/>
    <col min="7428" max="7428" width="14.42578125" style="88" customWidth="1"/>
    <col min="7429" max="7429" width="8.42578125" style="88" customWidth="1"/>
    <col min="7430" max="7430" width="14.85546875" style="88" customWidth="1"/>
    <col min="7431" max="7680" width="9.140625" style="88"/>
    <col min="7681" max="7681" width="7.140625" style="88" customWidth="1"/>
    <col min="7682" max="7682" width="71.140625" style="88" customWidth="1"/>
    <col min="7683" max="7683" width="15.140625" style="88" customWidth="1"/>
    <col min="7684" max="7684" width="14.42578125" style="88" customWidth="1"/>
    <col min="7685" max="7685" width="8.42578125" style="88" customWidth="1"/>
    <col min="7686" max="7686" width="14.85546875" style="88" customWidth="1"/>
    <col min="7687" max="7936" width="9.140625" style="88"/>
    <col min="7937" max="7937" width="7.140625" style="88" customWidth="1"/>
    <col min="7938" max="7938" width="71.140625" style="88" customWidth="1"/>
    <col min="7939" max="7939" width="15.140625" style="88" customWidth="1"/>
    <col min="7940" max="7940" width="14.42578125" style="88" customWidth="1"/>
    <col min="7941" max="7941" width="8.42578125" style="88" customWidth="1"/>
    <col min="7942" max="7942" width="14.85546875" style="88" customWidth="1"/>
    <col min="7943" max="8192" width="9.140625" style="88"/>
    <col min="8193" max="8193" width="7.140625" style="88" customWidth="1"/>
    <col min="8194" max="8194" width="71.140625" style="88" customWidth="1"/>
    <col min="8195" max="8195" width="15.140625" style="88" customWidth="1"/>
    <col min="8196" max="8196" width="14.42578125" style="88" customWidth="1"/>
    <col min="8197" max="8197" width="8.42578125" style="88" customWidth="1"/>
    <col min="8198" max="8198" width="14.85546875" style="88" customWidth="1"/>
    <col min="8199" max="8448" width="9.140625" style="88"/>
    <col min="8449" max="8449" width="7.140625" style="88" customWidth="1"/>
    <col min="8450" max="8450" width="71.140625" style="88" customWidth="1"/>
    <col min="8451" max="8451" width="15.140625" style="88" customWidth="1"/>
    <col min="8452" max="8452" width="14.42578125" style="88" customWidth="1"/>
    <col min="8453" max="8453" width="8.42578125" style="88" customWidth="1"/>
    <col min="8454" max="8454" width="14.85546875" style="88" customWidth="1"/>
    <col min="8455" max="8704" width="9.140625" style="88"/>
    <col min="8705" max="8705" width="7.140625" style="88" customWidth="1"/>
    <col min="8706" max="8706" width="71.140625" style="88" customWidth="1"/>
    <col min="8707" max="8707" width="15.140625" style="88" customWidth="1"/>
    <col min="8708" max="8708" width="14.42578125" style="88" customWidth="1"/>
    <col min="8709" max="8709" width="8.42578125" style="88" customWidth="1"/>
    <col min="8710" max="8710" width="14.85546875" style="88" customWidth="1"/>
    <col min="8711" max="8960" width="9.140625" style="88"/>
    <col min="8961" max="8961" width="7.140625" style="88" customWidth="1"/>
    <col min="8962" max="8962" width="71.140625" style="88" customWidth="1"/>
    <col min="8963" max="8963" width="15.140625" style="88" customWidth="1"/>
    <col min="8964" max="8964" width="14.42578125" style="88" customWidth="1"/>
    <col min="8965" max="8965" width="8.42578125" style="88" customWidth="1"/>
    <col min="8966" max="8966" width="14.85546875" style="88" customWidth="1"/>
    <col min="8967" max="9216" width="9.140625" style="88"/>
    <col min="9217" max="9217" width="7.140625" style="88" customWidth="1"/>
    <col min="9218" max="9218" width="71.140625" style="88" customWidth="1"/>
    <col min="9219" max="9219" width="15.140625" style="88" customWidth="1"/>
    <col min="9220" max="9220" width="14.42578125" style="88" customWidth="1"/>
    <col min="9221" max="9221" width="8.42578125" style="88" customWidth="1"/>
    <col min="9222" max="9222" width="14.85546875" style="88" customWidth="1"/>
    <col min="9223" max="9472" width="9.140625" style="88"/>
    <col min="9473" max="9473" width="7.140625" style="88" customWidth="1"/>
    <col min="9474" max="9474" width="71.140625" style="88" customWidth="1"/>
    <col min="9475" max="9475" width="15.140625" style="88" customWidth="1"/>
    <col min="9476" max="9476" width="14.42578125" style="88" customWidth="1"/>
    <col min="9477" max="9477" width="8.42578125" style="88" customWidth="1"/>
    <col min="9478" max="9478" width="14.85546875" style="88" customWidth="1"/>
    <col min="9479" max="9728" width="9.140625" style="88"/>
    <col min="9729" max="9729" width="7.140625" style="88" customWidth="1"/>
    <col min="9730" max="9730" width="71.140625" style="88" customWidth="1"/>
    <col min="9731" max="9731" width="15.140625" style="88" customWidth="1"/>
    <col min="9732" max="9732" width="14.42578125" style="88" customWidth="1"/>
    <col min="9733" max="9733" width="8.42578125" style="88" customWidth="1"/>
    <col min="9734" max="9734" width="14.85546875" style="88" customWidth="1"/>
    <col min="9735" max="9984" width="9.140625" style="88"/>
    <col min="9985" max="9985" width="7.140625" style="88" customWidth="1"/>
    <col min="9986" max="9986" width="71.140625" style="88" customWidth="1"/>
    <col min="9987" max="9987" width="15.140625" style="88" customWidth="1"/>
    <col min="9988" max="9988" width="14.42578125" style="88" customWidth="1"/>
    <col min="9989" max="9989" width="8.42578125" style="88" customWidth="1"/>
    <col min="9990" max="9990" width="14.85546875" style="88" customWidth="1"/>
    <col min="9991" max="10240" width="9.140625" style="88"/>
    <col min="10241" max="10241" width="7.140625" style="88" customWidth="1"/>
    <col min="10242" max="10242" width="71.140625" style="88" customWidth="1"/>
    <col min="10243" max="10243" width="15.140625" style="88" customWidth="1"/>
    <col min="10244" max="10244" width="14.42578125" style="88" customWidth="1"/>
    <col min="10245" max="10245" width="8.42578125" style="88" customWidth="1"/>
    <col min="10246" max="10246" width="14.85546875" style="88" customWidth="1"/>
    <col min="10247" max="10496" width="9.140625" style="88"/>
    <col min="10497" max="10497" width="7.140625" style="88" customWidth="1"/>
    <col min="10498" max="10498" width="71.140625" style="88" customWidth="1"/>
    <col min="10499" max="10499" width="15.140625" style="88" customWidth="1"/>
    <col min="10500" max="10500" width="14.42578125" style="88" customWidth="1"/>
    <col min="10501" max="10501" width="8.42578125" style="88" customWidth="1"/>
    <col min="10502" max="10502" width="14.85546875" style="88" customWidth="1"/>
    <col min="10503" max="10752" width="9.140625" style="88"/>
    <col min="10753" max="10753" width="7.140625" style="88" customWidth="1"/>
    <col min="10754" max="10754" width="71.140625" style="88" customWidth="1"/>
    <col min="10755" max="10755" width="15.140625" style="88" customWidth="1"/>
    <col min="10756" max="10756" width="14.42578125" style="88" customWidth="1"/>
    <col min="10757" max="10757" width="8.42578125" style="88" customWidth="1"/>
    <col min="10758" max="10758" width="14.85546875" style="88" customWidth="1"/>
    <col min="10759" max="11008" width="9.140625" style="88"/>
    <col min="11009" max="11009" width="7.140625" style="88" customWidth="1"/>
    <col min="11010" max="11010" width="71.140625" style="88" customWidth="1"/>
    <col min="11011" max="11011" width="15.140625" style="88" customWidth="1"/>
    <col min="11012" max="11012" width="14.42578125" style="88" customWidth="1"/>
    <col min="11013" max="11013" width="8.42578125" style="88" customWidth="1"/>
    <col min="11014" max="11014" width="14.85546875" style="88" customWidth="1"/>
    <col min="11015" max="11264" width="9.140625" style="88"/>
    <col min="11265" max="11265" width="7.140625" style="88" customWidth="1"/>
    <col min="11266" max="11266" width="71.140625" style="88" customWidth="1"/>
    <col min="11267" max="11267" width="15.140625" style="88" customWidth="1"/>
    <col min="11268" max="11268" width="14.42578125" style="88" customWidth="1"/>
    <col min="11269" max="11269" width="8.42578125" style="88" customWidth="1"/>
    <col min="11270" max="11270" width="14.85546875" style="88" customWidth="1"/>
    <col min="11271" max="11520" width="9.140625" style="88"/>
    <col min="11521" max="11521" width="7.140625" style="88" customWidth="1"/>
    <col min="11522" max="11522" width="71.140625" style="88" customWidth="1"/>
    <col min="11523" max="11523" width="15.140625" style="88" customWidth="1"/>
    <col min="11524" max="11524" width="14.42578125" style="88" customWidth="1"/>
    <col min="11525" max="11525" width="8.42578125" style="88" customWidth="1"/>
    <col min="11526" max="11526" width="14.85546875" style="88" customWidth="1"/>
    <col min="11527" max="11776" width="9.140625" style="88"/>
    <col min="11777" max="11777" width="7.140625" style="88" customWidth="1"/>
    <col min="11778" max="11778" width="71.140625" style="88" customWidth="1"/>
    <col min="11779" max="11779" width="15.140625" style="88" customWidth="1"/>
    <col min="11780" max="11780" width="14.42578125" style="88" customWidth="1"/>
    <col min="11781" max="11781" width="8.42578125" style="88" customWidth="1"/>
    <col min="11782" max="11782" width="14.85546875" style="88" customWidth="1"/>
    <col min="11783" max="12032" width="9.140625" style="88"/>
    <col min="12033" max="12033" width="7.140625" style="88" customWidth="1"/>
    <col min="12034" max="12034" width="71.140625" style="88" customWidth="1"/>
    <col min="12035" max="12035" width="15.140625" style="88" customWidth="1"/>
    <col min="12036" max="12036" width="14.42578125" style="88" customWidth="1"/>
    <col min="12037" max="12037" width="8.42578125" style="88" customWidth="1"/>
    <col min="12038" max="12038" width="14.85546875" style="88" customWidth="1"/>
    <col min="12039" max="12288" width="9.140625" style="88"/>
    <col min="12289" max="12289" width="7.140625" style="88" customWidth="1"/>
    <col min="12290" max="12290" width="71.140625" style="88" customWidth="1"/>
    <col min="12291" max="12291" width="15.140625" style="88" customWidth="1"/>
    <col min="12292" max="12292" width="14.42578125" style="88" customWidth="1"/>
    <col min="12293" max="12293" width="8.42578125" style="88" customWidth="1"/>
    <col min="12294" max="12294" width="14.85546875" style="88" customWidth="1"/>
    <col min="12295" max="12544" width="9.140625" style="88"/>
    <col min="12545" max="12545" width="7.140625" style="88" customWidth="1"/>
    <col min="12546" max="12546" width="71.140625" style="88" customWidth="1"/>
    <col min="12547" max="12547" width="15.140625" style="88" customWidth="1"/>
    <col min="12548" max="12548" width="14.42578125" style="88" customWidth="1"/>
    <col min="12549" max="12549" width="8.42578125" style="88" customWidth="1"/>
    <col min="12550" max="12550" width="14.85546875" style="88" customWidth="1"/>
    <col min="12551" max="12800" width="9.140625" style="88"/>
    <col min="12801" max="12801" width="7.140625" style="88" customWidth="1"/>
    <col min="12802" max="12802" width="71.140625" style="88" customWidth="1"/>
    <col min="12803" max="12803" width="15.140625" style="88" customWidth="1"/>
    <col min="12804" max="12804" width="14.42578125" style="88" customWidth="1"/>
    <col min="12805" max="12805" width="8.42578125" style="88" customWidth="1"/>
    <col min="12806" max="12806" width="14.85546875" style="88" customWidth="1"/>
    <col min="12807" max="13056" width="9.140625" style="88"/>
    <col min="13057" max="13057" width="7.140625" style="88" customWidth="1"/>
    <col min="13058" max="13058" width="71.140625" style="88" customWidth="1"/>
    <col min="13059" max="13059" width="15.140625" style="88" customWidth="1"/>
    <col min="13060" max="13060" width="14.42578125" style="88" customWidth="1"/>
    <col min="13061" max="13061" width="8.42578125" style="88" customWidth="1"/>
    <col min="13062" max="13062" width="14.85546875" style="88" customWidth="1"/>
    <col min="13063" max="13312" width="9.140625" style="88"/>
    <col min="13313" max="13313" width="7.140625" style="88" customWidth="1"/>
    <col min="13314" max="13314" width="71.140625" style="88" customWidth="1"/>
    <col min="13315" max="13315" width="15.140625" style="88" customWidth="1"/>
    <col min="13316" max="13316" width="14.42578125" style="88" customWidth="1"/>
    <col min="13317" max="13317" width="8.42578125" style="88" customWidth="1"/>
    <col min="13318" max="13318" width="14.85546875" style="88" customWidth="1"/>
    <col min="13319" max="13568" width="9.140625" style="88"/>
    <col min="13569" max="13569" width="7.140625" style="88" customWidth="1"/>
    <col min="13570" max="13570" width="71.140625" style="88" customWidth="1"/>
    <col min="13571" max="13571" width="15.140625" style="88" customWidth="1"/>
    <col min="13572" max="13572" width="14.42578125" style="88" customWidth="1"/>
    <col min="13573" max="13573" width="8.42578125" style="88" customWidth="1"/>
    <col min="13574" max="13574" width="14.85546875" style="88" customWidth="1"/>
    <col min="13575" max="13824" width="9.140625" style="88"/>
    <col min="13825" max="13825" width="7.140625" style="88" customWidth="1"/>
    <col min="13826" max="13826" width="71.140625" style="88" customWidth="1"/>
    <col min="13827" max="13827" width="15.140625" style="88" customWidth="1"/>
    <col min="13828" max="13828" width="14.42578125" style="88" customWidth="1"/>
    <col min="13829" max="13829" width="8.42578125" style="88" customWidth="1"/>
    <col min="13830" max="13830" width="14.85546875" style="88" customWidth="1"/>
    <col min="13831" max="14080" width="9.140625" style="88"/>
    <col min="14081" max="14081" width="7.140625" style="88" customWidth="1"/>
    <col min="14082" max="14082" width="71.140625" style="88" customWidth="1"/>
    <col min="14083" max="14083" width="15.140625" style="88" customWidth="1"/>
    <col min="14084" max="14084" width="14.42578125" style="88" customWidth="1"/>
    <col min="14085" max="14085" width="8.42578125" style="88" customWidth="1"/>
    <col min="14086" max="14086" width="14.85546875" style="88" customWidth="1"/>
    <col min="14087" max="14336" width="9.140625" style="88"/>
    <col min="14337" max="14337" width="7.140625" style="88" customWidth="1"/>
    <col min="14338" max="14338" width="71.140625" style="88" customWidth="1"/>
    <col min="14339" max="14339" width="15.140625" style="88" customWidth="1"/>
    <col min="14340" max="14340" width="14.42578125" style="88" customWidth="1"/>
    <col min="14341" max="14341" width="8.42578125" style="88" customWidth="1"/>
    <col min="14342" max="14342" width="14.85546875" style="88" customWidth="1"/>
    <col min="14343" max="14592" width="9.140625" style="88"/>
    <col min="14593" max="14593" width="7.140625" style="88" customWidth="1"/>
    <col min="14594" max="14594" width="71.140625" style="88" customWidth="1"/>
    <col min="14595" max="14595" width="15.140625" style="88" customWidth="1"/>
    <col min="14596" max="14596" width="14.42578125" style="88" customWidth="1"/>
    <col min="14597" max="14597" width="8.42578125" style="88" customWidth="1"/>
    <col min="14598" max="14598" width="14.85546875" style="88" customWidth="1"/>
    <col min="14599" max="14848" width="9.140625" style="88"/>
    <col min="14849" max="14849" width="7.140625" style="88" customWidth="1"/>
    <col min="14850" max="14850" width="71.140625" style="88" customWidth="1"/>
    <col min="14851" max="14851" width="15.140625" style="88" customWidth="1"/>
    <col min="14852" max="14852" width="14.42578125" style="88" customWidth="1"/>
    <col min="14853" max="14853" width="8.42578125" style="88" customWidth="1"/>
    <col min="14854" max="14854" width="14.85546875" style="88" customWidth="1"/>
    <col min="14855" max="15104" width="9.140625" style="88"/>
    <col min="15105" max="15105" width="7.140625" style="88" customWidth="1"/>
    <col min="15106" max="15106" width="71.140625" style="88" customWidth="1"/>
    <col min="15107" max="15107" width="15.140625" style="88" customWidth="1"/>
    <col min="15108" max="15108" width="14.42578125" style="88" customWidth="1"/>
    <col min="15109" max="15109" width="8.42578125" style="88" customWidth="1"/>
    <col min="15110" max="15110" width="14.85546875" style="88" customWidth="1"/>
    <col min="15111" max="15360" width="9.140625" style="88"/>
    <col min="15361" max="15361" width="7.140625" style="88" customWidth="1"/>
    <col min="15362" max="15362" width="71.140625" style="88" customWidth="1"/>
    <col min="15363" max="15363" width="15.140625" style="88" customWidth="1"/>
    <col min="15364" max="15364" width="14.42578125" style="88" customWidth="1"/>
    <col min="15365" max="15365" width="8.42578125" style="88" customWidth="1"/>
    <col min="15366" max="15366" width="14.85546875" style="88" customWidth="1"/>
    <col min="15367" max="15616" width="9.140625" style="88"/>
    <col min="15617" max="15617" width="7.140625" style="88" customWidth="1"/>
    <col min="15618" max="15618" width="71.140625" style="88" customWidth="1"/>
    <col min="15619" max="15619" width="15.140625" style="88" customWidth="1"/>
    <col min="15620" max="15620" width="14.42578125" style="88" customWidth="1"/>
    <col min="15621" max="15621" width="8.42578125" style="88" customWidth="1"/>
    <col min="15622" max="15622" width="14.85546875" style="88" customWidth="1"/>
    <col min="15623" max="15872" width="9.140625" style="88"/>
    <col min="15873" max="15873" width="7.140625" style="88" customWidth="1"/>
    <col min="15874" max="15874" width="71.140625" style="88" customWidth="1"/>
    <col min="15875" max="15875" width="15.140625" style="88" customWidth="1"/>
    <col min="15876" max="15876" width="14.42578125" style="88" customWidth="1"/>
    <col min="15877" max="15877" width="8.42578125" style="88" customWidth="1"/>
    <col min="15878" max="15878" width="14.85546875" style="88" customWidth="1"/>
    <col min="15879" max="16128" width="9.140625" style="88"/>
    <col min="16129" max="16129" width="7.140625" style="88" customWidth="1"/>
    <col min="16130" max="16130" width="71.140625" style="88" customWidth="1"/>
    <col min="16131" max="16131" width="15.140625" style="88" customWidth="1"/>
    <col min="16132" max="16132" width="14.42578125" style="88" customWidth="1"/>
    <col min="16133" max="16133" width="8.42578125" style="88" customWidth="1"/>
    <col min="16134" max="16134" width="14.85546875" style="88" customWidth="1"/>
    <col min="16135" max="16384" width="9.140625" style="88"/>
  </cols>
  <sheetData>
    <row r="1" spans="1:6" ht="20.25">
      <c r="A1" s="90" t="s">
        <v>429</v>
      </c>
    </row>
    <row r="2" spans="1:6">
      <c r="A2" s="92" t="s">
        <v>158</v>
      </c>
      <c r="B2" s="92"/>
      <c r="C2" s="92"/>
      <c r="D2" s="92" t="s">
        <v>148</v>
      </c>
      <c r="E2" s="92"/>
      <c r="F2" s="92"/>
    </row>
    <row r="3" spans="1:6">
      <c r="A3" s="95" t="s">
        <v>159</v>
      </c>
      <c r="B3" s="95" t="s">
        <v>431</v>
      </c>
      <c r="C3" s="95" t="s">
        <v>161</v>
      </c>
      <c r="D3" s="95" t="s">
        <v>162</v>
      </c>
      <c r="E3" s="95" t="s">
        <v>163</v>
      </c>
      <c r="F3" s="95" t="s">
        <v>164</v>
      </c>
    </row>
    <row r="4" spans="1:6">
      <c r="A4" s="96" t="s">
        <v>430</v>
      </c>
      <c r="B4" s="96"/>
      <c r="C4" s="96"/>
      <c r="D4" s="96"/>
      <c r="E4" s="96"/>
      <c r="F4" s="96"/>
    </row>
    <row r="5" spans="1:6">
      <c r="A5" s="112">
        <v>6</v>
      </c>
      <c r="B5" s="113" t="s">
        <v>432</v>
      </c>
      <c r="C5" s="114">
        <v>71374283</v>
      </c>
      <c r="D5" s="114">
        <v>-1733087.16</v>
      </c>
      <c r="E5" s="114">
        <v>-2.4281675235882898</v>
      </c>
      <c r="F5" s="114">
        <v>69641195.840000004</v>
      </c>
    </row>
    <row r="6" spans="1:6" s="105" customFormat="1">
      <c r="A6" s="102">
        <v>61</v>
      </c>
      <c r="B6" s="103" t="s">
        <v>433</v>
      </c>
      <c r="C6" s="104">
        <v>37826100</v>
      </c>
      <c r="D6" s="104">
        <v>1521000</v>
      </c>
      <c r="E6" s="104">
        <v>4.0210330961954801</v>
      </c>
      <c r="F6" s="104">
        <v>39347100</v>
      </c>
    </row>
    <row r="7" spans="1:6" s="109" customFormat="1">
      <c r="A7" s="106">
        <v>611</v>
      </c>
      <c r="B7" s="107" t="s">
        <v>434</v>
      </c>
      <c r="C7" s="108">
        <v>20716100</v>
      </c>
      <c r="D7" s="108">
        <v>971000</v>
      </c>
      <c r="E7" s="108">
        <v>4.6871756749581301</v>
      </c>
      <c r="F7" s="108">
        <v>21687100</v>
      </c>
    </row>
    <row r="8" spans="1:6" s="109" customFormat="1">
      <c r="A8" s="106">
        <v>613</v>
      </c>
      <c r="B8" s="107" t="s">
        <v>435</v>
      </c>
      <c r="C8" s="108">
        <v>14700000</v>
      </c>
      <c r="D8" s="108">
        <v>550000</v>
      </c>
      <c r="E8" s="108">
        <v>3.7414965986394604</v>
      </c>
      <c r="F8" s="108">
        <v>15250000</v>
      </c>
    </row>
    <row r="9" spans="1:6" s="109" customFormat="1">
      <c r="A9" s="106">
        <v>614</v>
      </c>
      <c r="B9" s="107" t="s">
        <v>436</v>
      </c>
      <c r="C9" s="108">
        <v>2400000</v>
      </c>
      <c r="D9" s="108">
        <v>0</v>
      </c>
      <c r="E9" s="108">
        <v>0</v>
      </c>
      <c r="F9" s="108">
        <v>2400000</v>
      </c>
    </row>
    <row r="10" spans="1:6" s="109" customFormat="1">
      <c r="A10" s="106">
        <v>616</v>
      </c>
      <c r="B10" s="107" t="s">
        <v>437</v>
      </c>
      <c r="C10" s="108">
        <v>10000</v>
      </c>
      <c r="D10" s="108">
        <v>0</v>
      </c>
      <c r="E10" s="108">
        <v>0</v>
      </c>
      <c r="F10" s="108">
        <v>10000</v>
      </c>
    </row>
    <row r="11" spans="1:6" s="105" customFormat="1" ht="14.85" customHeight="1">
      <c r="A11" s="102">
        <v>63</v>
      </c>
      <c r="B11" s="103" t="s">
        <v>438</v>
      </c>
      <c r="C11" s="104">
        <v>3350500</v>
      </c>
      <c r="D11" s="104">
        <v>-67625.200000000201</v>
      </c>
      <c r="E11" s="104">
        <v>-2.0183614385912598</v>
      </c>
      <c r="F11" s="104">
        <v>3282874.8</v>
      </c>
    </row>
    <row r="12" spans="1:6" s="109" customFormat="1">
      <c r="A12" s="106">
        <v>633</v>
      </c>
      <c r="B12" s="107" t="s">
        <v>439</v>
      </c>
      <c r="C12" s="108">
        <v>294000</v>
      </c>
      <c r="D12" s="108">
        <v>443700</v>
      </c>
      <c r="E12" s="108">
        <v>150.91836734693899</v>
      </c>
      <c r="F12" s="108">
        <v>737700</v>
      </c>
    </row>
    <row r="13" spans="1:6" s="109" customFormat="1">
      <c r="A13" s="106">
        <v>634</v>
      </c>
      <c r="B13" s="107" t="s">
        <v>440</v>
      </c>
      <c r="C13" s="108">
        <v>1701800</v>
      </c>
      <c r="D13" s="108">
        <v>-446171.2</v>
      </c>
      <c r="E13" s="108">
        <v>-26.217604888941104</v>
      </c>
      <c r="F13" s="108">
        <v>1255628.8</v>
      </c>
    </row>
    <row r="14" spans="1:6" s="109" customFormat="1">
      <c r="A14" s="106">
        <v>635</v>
      </c>
      <c r="B14" s="107" t="s">
        <v>441</v>
      </c>
      <c r="C14" s="108">
        <v>1354700</v>
      </c>
      <c r="D14" s="108">
        <v>-65154</v>
      </c>
      <c r="E14" s="108">
        <v>-4.8094781132354001</v>
      </c>
      <c r="F14" s="108">
        <v>1289546</v>
      </c>
    </row>
    <row r="15" spans="1:6" s="105" customFormat="1">
      <c r="A15" s="102">
        <v>64</v>
      </c>
      <c r="B15" s="103" t="s">
        <v>442</v>
      </c>
      <c r="C15" s="104">
        <v>4064900</v>
      </c>
      <c r="D15" s="104">
        <v>0</v>
      </c>
      <c r="E15" s="104">
        <v>0</v>
      </c>
      <c r="F15" s="104">
        <v>4064900</v>
      </c>
    </row>
    <row r="16" spans="1:6" s="109" customFormat="1">
      <c r="A16" s="106">
        <v>641</v>
      </c>
      <c r="B16" s="107" t="s">
        <v>443</v>
      </c>
      <c r="C16" s="108">
        <v>15200</v>
      </c>
      <c r="D16" s="108">
        <v>0</v>
      </c>
      <c r="E16" s="108">
        <v>0</v>
      </c>
      <c r="F16" s="108">
        <v>15200</v>
      </c>
    </row>
    <row r="17" spans="1:6" s="109" customFormat="1">
      <c r="A17" s="106">
        <v>642</v>
      </c>
      <c r="B17" s="107" t="s">
        <v>444</v>
      </c>
      <c r="C17" s="108">
        <v>4049700</v>
      </c>
      <c r="D17" s="108">
        <v>0</v>
      </c>
      <c r="E17" s="108">
        <v>0</v>
      </c>
      <c r="F17" s="108">
        <v>4049700</v>
      </c>
    </row>
    <row r="18" spans="1:6" s="105" customFormat="1" ht="25.5">
      <c r="A18" s="102">
        <v>65</v>
      </c>
      <c r="B18" s="103" t="s">
        <v>445</v>
      </c>
      <c r="C18" s="104">
        <v>22442783</v>
      </c>
      <c r="D18" s="104">
        <v>-3986461.96</v>
      </c>
      <c r="E18" s="104">
        <v>-17.762779063541299</v>
      </c>
      <c r="F18" s="104">
        <v>18456321.039999999</v>
      </c>
    </row>
    <row r="19" spans="1:6" s="109" customFormat="1">
      <c r="A19" s="106">
        <v>651</v>
      </c>
      <c r="B19" s="107" t="s">
        <v>446</v>
      </c>
      <c r="C19" s="108">
        <v>1770000</v>
      </c>
      <c r="D19" s="108">
        <v>-150000</v>
      </c>
      <c r="E19" s="108">
        <v>-8.4745762711864394</v>
      </c>
      <c r="F19" s="108">
        <v>1620000</v>
      </c>
    </row>
    <row r="20" spans="1:6" s="109" customFormat="1">
      <c r="A20" s="106">
        <v>652</v>
      </c>
      <c r="B20" s="107" t="s">
        <v>447</v>
      </c>
      <c r="C20" s="108">
        <v>1150083</v>
      </c>
      <c r="D20" s="108">
        <v>-350000</v>
      </c>
      <c r="E20" s="108">
        <v>-30.432586169867701</v>
      </c>
      <c r="F20" s="108">
        <v>800083</v>
      </c>
    </row>
    <row r="21" spans="1:6" s="109" customFormat="1">
      <c r="A21" s="106">
        <v>653</v>
      </c>
      <c r="B21" s="107" t="s">
        <v>448</v>
      </c>
      <c r="C21" s="108">
        <v>19522700</v>
      </c>
      <c r="D21" s="108">
        <v>-3486461.96</v>
      </c>
      <c r="E21" s="108">
        <v>-17.8585029734617</v>
      </c>
      <c r="F21" s="108">
        <v>16036238.039999999</v>
      </c>
    </row>
    <row r="22" spans="1:6" s="105" customFormat="1" ht="14.1" customHeight="1">
      <c r="A22" s="102">
        <v>66</v>
      </c>
      <c r="B22" s="103" t="s">
        <v>449</v>
      </c>
      <c r="C22" s="104">
        <v>3530000</v>
      </c>
      <c r="D22" s="104">
        <v>800000</v>
      </c>
      <c r="E22" s="104">
        <v>22.6628895184136</v>
      </c>
      <c r="F22" s="104">
        <v>4330000</v>
      </c>
    </row>
    <row r="23" spans="1:6" s="109" customFormat="1">
      <c r="A23" s="106">
        <v>661</v>
      </c>
      <c r="B23" s="107" t="s">
        <v>450</v>
      </c>
      <c r="C23" s="108">
        <v>3500000</v>
      </c>
      <c r="D23" s="108">
        <v>800000</v>
      </c>
      <c r="E23" s="108">
        <v>22.8571428571429</v>
      </c>
      <c r="F23" s="108">
        <v>4300000</v>
      </c>
    </row>
    <row r="24" spans="1:6" s="109" customFormat="1">
      <c r="A24" s="106">
        <v>663</v>
      </c>
      <c r="B24" s="107" t="s">
        <v>451</v>
      </c>
      <c r="C24" s="108">
        <v>30000</v>
      </c>
      <c r="D24" s="108">
        <v>0</v>
      </c>
      <c r="E24" s="108">
        <v>0</v>
      </c>
      <c r="F24" s="108">
        <v>30000</v>
      </c>
    </row>
    <row r="25" spans="1:6" s="105" customFormat="1">
      <c r="A25" s="102">
        <v>68</v>
      </c>
      <c r="B25" s="103" t="s">
        <v>452</v>
      </c>
      <c r="C25" s="104">
        <v>160000</v>
      </c>
      <c r="D25" s="104">
        <v>0</v>
      </c>
      <c r="E25" s="104">
        <v>0</v>
      </c>
      <c r="F25" s="104">
        <v>160000</v>
      </c>
    </row>
    <row r="26" spans="1:6" s="109" customFormat="1">
      <c r="A26" s="106">
        <v>681</v>
      </c>
      <c r="B26" s="107" t="s">
        <v>453</v>
      </c>
      <c r="C26" s="108">
        <v>113000</v>
      </c>
      <c r="D26" s="108">
        <v>0</v>
      </c>
      <c r="E26" s="108">
        <v>0</v>
      </c>
      <c r="F26" s="108">
        <v>113000</v>
      </c>
    </row>
    <row r="27" spans="1:6" s="109" customFormat="1">
      <c r="A27" s="106">
        <v>683</v>
      </c>
      <c r="B27" s="107" t="s">
        <v>454</v>
      </c>
      <c r="C27" s="108">
        <v>47000</v>
      </c>
      <c r="D27" s="108">
        <v>0</v>
      </c>
      <c r="E27" s="108">
        <v>0</v>
      </c>
      <c r="F27" s="108">
        <v>47000</v>
      </c>
    </row>
    <row r="28" spans="1:6">
      <c r="A28" s="112">
        <v>7</v>
      </c>
      <c r="B28" s="113" t="s">
        <v>455</v>
      </c>
      <c r="C28" s="114">
        <v>4664574</v>
      </c>
      <c r="D28" s="114">
        <v>738490.76</v>
      </c>
      <c r="E28" s="114">
        <v>15.831901476962299</v>
      </c>
      <c r="F28" s="114">
        <v>5403064.7599999998</v>
      </c>
    </row>
    <row r="29" spans="1:6" s="105" customFormat="1">
      <c r="A29" s="102">
        <v>71</v>
      </c>
      <c r="B29" s="103" t="s">
        <v>456</v>
      </c>
      <c r="C29" s="104">
        <v>4304574</v>
      </c>
      <c r="D29" s="104">
        <v>678490.76</v>
      </c>
      <c r="E29" s="104">
        <v>15.762088420364</v>
      </c>
      <c r="F29" s="104">
        <v>4983064.76</v>
      </c>
    </row>
    <row r="30" spans="1:6" s="109" customFormat="1">
      <c r="A30" s="106">
        <v>711</v>
      </c>
      <c r="B30" s="107" t="s">
        <v>457</v>
      </c>
      <c r="C30" s="108">
        <v>4304574</v>
      </c>
      <c r="D30" s="108">
        <v>678490.76</v>
      </c>
      <c r="E30" s="108">
        <v>15.762088420364</v>
      </c>
      <c r="F30" s="108">
        <v>4983064.76</v>
      </c>
    </row>
    <row r="31" spans="1:6" s="105" customFormat="1">
      <c r="A31" s="102">
        <v>72</v>
      </c>
      <c r="B31" s="103" t="s">
        <v>458</v>
      </c>
      <c r="C31" s="104">
        <v>360000</v>
      </c>
      <c r="D31" s="104">
        <v>60000</v>
      </c>
      <c r="E31" s="104">
        <v>16.6666666666667</v>
      </c>
      <c r="F31" s="104">
        <v>420000</v>
      </c>
    </row>
    <row r="32" spans="1:6" s="109" customFormat="1">
      <c r="A32" s="106">
        <v>721</v>
      </c>
      <c r="B32" s="107" t="s">
        <v>459</v>
      </c>
      <c r="C32" s="108">
        <v>360000</v>
      </c>
      <c r="D32" s="108">
        <v>60000</v>
      </c>
      <c r="E32" s="108">
        <v>16.6666666666667</v>
      </c>
      <c r="F32" s="108">
        <v>420000</v>
      </c>
    </row>
    <row r="33" spans="1:6">
      <c r="A33" s="112">
        <v>3</v>
      </c>
      <c r="B33" s="113" t="s">
        <v>170</v>
      </c>
      <c r="C33" s="114">
        <v>47780962</v>
      </c>
      <c r="D33" s="114">
        <v>1143623.25</v>
      </c>
      <c r="E33" s="114">
        <v>2.3934705416772499</v>
      </c>
      <c r="F33" s="114">
        <v>48924585.25</v>
      </c>
    </row>
    <row r="34" spans="1:6" s="105" customFormat="1">
      <c r="A34" s="102">
        <v>31</v>
      </c>
      <c r="B34" s="103" t="s">
        <v>171</v>
      </c>
      <c r="C34" s="104">
        <v>15516231</v>
      </c>
      <c r="D34" s="104">
        <v>392900</v>
      </c>
      <c r="E34" s="104">
        <v>2.5321871013650199</v>
      </c>
      <c r="F34" s="104">
        <v>15909131</v>
      </c>
    </row>
    <row r="35" spans="1:6" s="109" customFormat="1">
      <c r="A35" s="106">
        <v>311</v>
      </c>
      <c r="B35" s="107" t="s">
        <v>172</v>
      </c>
      <c r="C35" s="108">
        <v>13307789</v>
      </c>
      <c r="D35" s="108">
        <v>317500</v>
      </c>
      <c r="E35" s="108">
        <v>2.3858208151632101</v>
      </c>
      <c r="F35" s="108">
        <v>13625289</v>
      </c>
    </row>
    <row r="36" spans="1:6" s="109" customFormat="1">
      <c r="A36" s="106">
        <v>312</v>
      </c>
      <c r="B36" s="107" t="s">
        <v>173</v>
      </c>
      <c r="C36" s="108">
        <v>97750</v>
      </c>
      <c r="D36" s="108">
        <v>13000</v>
      </c>
      <c r="E36" s="108">
        <v>13.2992327365729</v>
      </c>
      <c r="F36" s="108">
        <v>110750</v>
      </c>
    </row>
    <row r="37" spans="1:6" s="109" customFormat="1">
      <c r="A37" s="106">
        <v>313</v>
      </c>
      <c r="B37" s="107" t="s">
        <v>174</v>
      </c>
      <c r="C37" s="108">
        <v>2110692</v>
      </c>
      <c r="D37" s="108">
        <v>62400</v>
      </c>
      <c r="E37" s="108">
        <v>2.9563763921974404</v>
      </c>
      <c r="F37" s="108">
        <v>2173092</v>
      </c>
    </row>
    <row r="38" spans="1:6" s="105" customFormat="1">
      <c r="A38" s="102">
        <v>32</v>
      </c>
      <c r="B38" s="103" t="s">
        <v>175</v>
      </c>
      <c r="C38" s="104">
        <v>17703381</v>
      </c>
      <c r="D38" s="104">
        <v>1096142</v>
      </c>
      <c r="E38" s="104">
        <v>6.1917099338256296</v>
      </c>
      <c r="F38" s="104">
        <v>18799523</v>
      </c>
    </row>
    <row r="39" spans="1:6" s="109" customFormat="1">
      <c r="A39" s="106">
        <v>321</v>
      </c>
      <c r="B39" s="107" t="s">
        <v>176</v>
      </c>
      <c r="C39" s="108">
        <v>386404</v>
      </c>
      <c r="D39" s="108">
        <v>8000</v>
      </c>
      <c r="E39" s="108">
        <v>2.07037194231944</v>
      </c>
      <c r="F39" s="108">
        <v>394404</v>
      </c>
    </row>
    <row r="40" spans="1:6" s="109" customFormat="1">
      <c r="A40" s="106">
        <v>322</v>
      </c>
      <c r="B40" s="107" t="s">
        <v>177</v>
      </c>
      <c r="C40" s="108">
        <v>3274043</v>
      </c>
      <c r="D40" s="108">
        <v>180350</v>
      </c>
      <c r="E40" s="108">
        <v>5.5084798825183405</v>
      </c>
      <c r="F40" s="108">
        <v>3454393</v>
      </c>
    </row>
    <row r="41" spans="1:6" s="109" customFormat="1">
      <c r="A41" s="106">
        <v>323</v>
      </c>
      <c r="B41" s="107" t="s">
        <v>178</v>
      </c>
      <c r="C41" s="108">
        <v>11254666</v>
      </c>
      <c r="D41" s="108">
        <v>656192</v>
      </c>
      <c r="E41" s="108">
        <v>5.8303995871579</v>
      </c>
      <c r="F41" s="108">
        <v>11910858</v>
      </c>
    </row>
    <row r="42" spans="1:6" s="109" customFormat="1">
      <c r="A42" s="106">
        <v>324</v>
      </c>
      <c r="B42" s="107" t="s">
        <v>179</v>
      </c>
      <c r="C42" s="108">
        <v>32000</v>
      </c>
      <c r="D42" s="108">
        <v>0</v>
      </c>
      <c r="E42" s="108">
        <v>0</v>
      </c>
      <c r="F42" s="108">
        <v>32000</v>
      </c>
    </row>
    <row r="43" spans="1:6" s="109" customFormat="1">
      <c r="A43" s="106">
        <v>329</v>
      </c>
      <c r="B43" s="107" t="s">
        <v>180</v>
      </c>
      <c r="C43" s="108">
        <v>2756268</v>
      </c>
      <c r="D43" s="108">
        <v>251600</v>
      </c>
      <c r="E43" s="108">
        <v>9.1282850579116399</v>
      </c>
      <c r="F43" s="108">
        <v>3007868</v>
      </c>
    </row>
    <row r="44" spans="1:6" s="105" customFormat="1">
      <c r="A44" s="102">
        <v>34</v>
      </c>
      <c r="B44" s="103" t="s">
        <v>181</v>
      </c>
      <c r="C44" s="104">
        <v>4333350</v>
      </c>
      <c r="D44" s="104">
        <v>-366000</v>
      </c>
      <c r="E44" s="104">
        <v>-8.4461213610716896</v>
      </c>
      <c r="F44" s="104">
        <v>3967350</v>
      </c>
    </row>
    <row r="45" spans="1:6" s="109" customFormat="1">
      <c r="A45" s="106">
        <v>342</v>
      </c>
      <c r="B45" s="107" t="s">
        <v>182</v>
      </c>
      <c r="C45" s="108">
        <v>1850000</v>
      </c>
      <c r="D45" s="108">
        <v>-400000</v>
      </c>
      <c r="E45" s="108">
        <v>-21.6216216216216</v>
      </c>
      <c r="F45" s="108">
        <v>1450000</v>
      </c>
    </row>
    <row r="46" spans="1:6" s="109" customFormat="1">
      <c r="A46" s="106">
        <v>343</v>
      </c>
      <c r="B46" s="107" t="s">
        <v>183</v>
      </c>
      <c r="C46" s="108">
        <v>2483350</v>
      </c>
      <c r="D46" s="108">
        <v>34000</v>
      </c>
      <c r="E46" s="108">
        <v>1.36911832806491</v>
      </c>
      <c r="F46" s="108">
        <v>2517350</v>
      </c>
    </row>
    <row r="47" spans="1:6" s="105" customFormat="1">
      <c r="A47" s="102">
        <v>35</v>
      </c>
      <c r="B47" s="103" t="s">
        <v>184</v>
      </c>
      <c r="C47" s="104">
        <v>20000</v>
      </c>
      <c r="D47" s="104">
        <v>0</v>
      </c>
      <c r="E47" s="104">
        <v>0</v>
      </c>
      <c r="F47" s="104">
        <v>20000</v>
      </c>
    </row>
    <row r="48" spans="1:6" s="109" customFormat="1" ht="14.85" customHeight="1">
      <c r="A48" s="106">
        <v>352</v>
      </c>
      <c r="B48" s="107" t="s">
        <v>185</v>
      </c>
      <c r="C48" s="108">
        <v>20000</v>
      </c>
      <c r="D48" s="108">
        <v>0</v>
      </c>
      <c r="E48" s="108">
        <v>0</v>
      </c>
      <c r="F48" s="108">
        <v>20000</v>
      </c>
    </row>
    <row r="49" spans="1:6" s="105" customFormat="1">
      <c r="A49" s="102">
        <v>36</v>
      </c>
      <c r="B49" s="103" t="s">
        <v>186</v>
      </c>
      <c r="C49" s="104">
        <v>172000</v>
      </c>
      <c r="D49" s="104">
        <v>30000</v>
      </c>
      <c r="E49" s="104">
        <v>17.441860465116299</v>
      </c>
      <c r="F49" s="104">
        <v>202000</v>
      </c>
    </row>
    <row r="50" spans="1:6" s="109" customFormat="1">
      <c r="A50" s="106">
        <v>363</v>
      </c>
      <c r="B50" s="107" t="s">
        <v>187</v>
      </c>
      <c r="C50" s="108">
        <v>172000</v>
      </c>
      <c r="D50" s="108">
        <v>30000</v>
      </c>
      <c r="E50" s="108">
        <v>17.441860465116299</v>
      </c>
      <c r="F50" s="108">
        <v>202000</v>
      </c>
    </row>
    <row r="51" spans="1:6" s="105" customFormat="1" ht="14.1" customHeight="1">
      <c r="A51" s="102">
        <v>37</v>
      </c>
      <c r="B51" s="103" t="s">
        <v>188</v>
      </c>
      <c r="C51" s="104">
        <v>1705300</v>
      </c>
      <c r="D51" s="104">
        <v>53150</v>
      </c>
      <c r="E51" s="104">
        <v>3.1167536503841</v>
      </c>
      <c r="F51" s="104">
        <v>1758450</v>
      </c>
    </row>
    <row r="52" spans="1:6" s="109" customFormat="1">
      <c r="A52" s="106">
        <v>372</v>
      </c>
      <c r="B52" s="107" t="s">
        <v>189</v>
      </c>
      <c r="C52" s="108">
        <v>1705300</v>
      </c>
      <c r="D52" s="108">
        <v>53150</v>
      </c>
      <c r="E52" s="108">
        <v>3.1167536503841</v>
      </c>
      <c r="F52" s="108">
        <v>1758450</v>
      </c>
    </row>
    <row r="53" spans="1:6" s="105" customFormat="1">
      <c r="A53" s="102">
        <v>38</v>
      </c>
      <c r="B53" s="103" t="s">
        <v>190</v>
      </c>
      <c r="C53" s="104">
        <v>8330700</v>
      </c>
      <c r="D53" s="104">
        <v>-62568.75</v>
      </c>
      <c r="E53" s="104">
        <v>-0.75106233569808101</v>
      </c>
      <c r="F53" s="104">
        <v>8268131.25</v>
      </c>
    </row>
    <row r="54" spans="1:6" s="109" customFormat="1">
      <c r="A54" s="106">
        <v>381</v>
      </c>
      <c r="B54" s="107" t="s">
        <v>191</v>
      </c>
      <c r="C54" s="108">
        <v>7078500</v>
      </c>
      <c r="D54" s="108">
        <v>377000</v>
      </c>
      <c r="E54" s="108">
        <v>5.3259871441689599</v>
      </c>
      <c r="F54" s="108">
        <v>7455500</v>
      </c>
    </row>
    <row r="55" spans="1:6" s="109" customFormat="1">
      <c r="A55" s="106">
        <v>382</v>
      </c>
      <c r="B55" s="107" t="s">
        <v>416</v>
      </c>
      <c r="C55" s="108">
        <v>1050000</v>
      </c>
      <c r="D55" s="108">
        <v>-745000</v>
      </c>
      <c r="E55" s="108">
        <v>-70.952380952381006</v>
      </c>
      <c r="F55" s="108">
        <v>305000</v>
      </c>
    </row>
    <row r="56" spans="1:6" s="109" customFormat="1">
      <c r="A56" s="106">
        <v>383</v>
      </c>
      <c r="B56" s="107" t="s">
        <v>192</v>
      </c>
      <c r="C56" s="108">
        <v>2200</v>
      </c>
      <c r="D56" s="108">
        <v>0</v>
      </c>
      <c r="E56" s="108">
        <v>0</v>
      </c>
      <c r="F56" s="108">
        <v>2200</v>
      </c>
    </row>
    <row r="57" spans="1:6" s="109" customFormat="1">
      <c r="A57" s="106">
        <v>385</v>
      </c>
      <c r="B57" s="107" t="s">
        <v>193</v>
      </c>
      <c r="C57" s="108">
        <v>200000</v>
      </c>
      <c r="D57" s="108">
        <v>-117568.75</v>
      </c>
      <c r="E57" s="108">
        <v>-58.784374999999997</v>
      </c>
      <c r="F57" s="108">
        <v>82431.25</v>
      </c>
    </row>
    <row r="58" spans="1:6" s="109" customFormat="1">
      <c r="A58" s="106">
        <v>386</v>
      </c>
      <c r="B58" s="107" t="s">
        <v>392</v>
      </c>
      <c r="C58" s="108">
        <v>0</v>
      </c>
      <c r="D58" s="108">
        <v>423000</v>
      </c>
      <c r="E58" s="108"/>
      <c r="F58" s="108">
        <v>423000</v>
      </c>
    </row>
    <row r="59" spans="1:6">
      <c r="A59" s="112">
        <v>4</v>
      </c>
      <c r="B59" s="113" t="s">
        <v>200</v>
      </c>
      <c r="C59" s="114">
        <v>21443895</v>
      </c>
      <c r="D59" s="114">
        <v>1052004</v>
      </c>
      <c r="E59" s="114">
        <v>4.9058438310764005</v>
      </c>
      <c r="F59" s="114">
        <v>22495899</v>
      </c>
    </row>
    <row r="60" spans="1:6" s="105" customFormat="1">
      <c r="A60" s="102">
        <v>41</v>
      </c>
      <c r="B60" s="103" t="s">
        <v>340</v>
      </c>
      <c r="C60" s="104">
        <v>2700000</v>
      </c>
      <c r="D60" s="104">
        <v>-250000</v>
      </c>
      <c r="E60" s="104">
        <v>-9.2592592592592595</v>
      </c>
      <c r="F60" s="104">
        <v>2450000</v>
      </c>
    </row>
    <row r="61" spans="1:6" s="109" customFormat="1">
      <c r="A61" s="106">
        <v>411</v>
      </c>
      <c r="B61" s="107" t="s">
        <v>341</v>
      </c>
      <c r="C61" s="108">
        <v>2700000</v>
      </c>
      <c r="D61" s="108">
        <v>-250000</v>
      </c>
      <c r="E61" s="108">
        <v>-9.2592592592592595</v>
      </c>
      <c r="F61" s="108">
        <v>2450000</v>
      </c>
    </row>
    <row r="62" spans="1:6" s="105" customFormat="1">
      <c r="A62" s="102">
        <v>42</v>
      </c>
      <c r="B62" s="103" t="s">
        <v>201</v>
      </c>
      <c r="C62" s="104">
        <v>17184400</v>
      </c>
      <c r="D62" s="104">
        <v>961700</v>
      </c>
      <c r="E62" s="104">
        <v>5.5963548334536002</v>
      </c>
      <c r="F62" s="104">
        <v>18146100</v>
      </c>
    </row>
    <row r="63" spans="1:6" s="109" customFormat="1">
      <c r="A63" s="106">
        <v>421</v>
      </c>
      <c r="B63" s="107" t="s">
        <v>219</v>
      </c>
      <c r="C63" s="108">
        <v>16544500</v>
      </c>
      <c r="D63" s="108">
        <v>434500</v>
      </c>
      <c r="E63" s="108">
        <v>2.6262504155459498</v>
      </c>
      <c r="F63" s="108">
        <v>16979000</v>
      </c>
    </row>
    <row r="64" spans="1:6" s="109" customFormat="1">
      <c r="A64" s="106">
        <v>422</v>
      </c>
      <c r="B64" s="107" t="s">
        <v>202</v>
      </c>
      <c r="C64" s="108">
        <v>357100</v>
      </c>
      <c r="D64" s="108">
        <v>527200</v>
      </c>
      <c r="E64" s="108">
        <v>147.63371604592601</v>
      </c>
      <c r="F64" s="108">
        <v>884300</v>
      </c>
    </row>
    <row r="65" spans="1:6" s="109" customFormat="1">
      <c r="A65" s="106">
        <v>424</v>
      </c>
      <c r="B65" s="107" t="s">
        <v>212</v>
      </c>
      <c r="C65" s="108">
        <v>50000</v>
      </c>
      <c r="D65" s="108">
        <v>0</v>
      </c>
      <c r="E65" s="108">
        <v>0</v>
      </c>
      <c r="F65" s="108">
        <v>50000</v>
      </c>
    </row>
    <row r="66" spans="1:6" s="109" customFormat="1">
      <c r="A66" s="106">
        <v>426</v>
      </c>
      <c r="B66" s="107" t="s">
        <v>203</v>
      </c>
      <c r="C66" s="108">
        <v>232800</v>
      </c>
      <c r="D66" s="108">
        <v>0</v>
      </c>
      <c r="E66" s="108">
        <v>0</v>
      </c>
      <c r="F66" s="108">
        <v>232800</v>
      </c>
    </row>
    <row r="67" spans="1:6" s="105" customFormat="1">
      <c r="A67" s="102">
        <v>45</v>
      </c>
      <c r="B67" s="103" t="s">
        <v>220</v>
      </c>
      <c r="C67" s="104">
        <v>1559495</v>
      </c>
      <c r="D67" s="104">
        <v>340304</v>
      </c>
      <c r="E67" s="104">
        <v>21.8214229606379</v>
      </c>
      <c r="F67" s="104">
        <v>1899799</v>
      </c>
    </row>
    <row r="68" spans="1:6" s="109" customFormat="1">
      <c r="A68" s="106">
        <v>451</v>
      </c>
      <c r="B68" s="107" t="s">
        <v>221</v>
      </c>
      <c r="C68" s="108">
        <v>1559495</v>
      </c>
      <c r="D68" s="108">
        <v>340304</v>
      </c>
      <c r="E68" s="108">
        <v>21.8214229606379</v>
      </c>
      <c r="F68" s="108">
        <v>1899799</v>
      </c>
    </row>
    <row r="69" spans="1:6">
      <c r="A69" s="112">
        <v>5</v>
      </c>
      <c r="B69" s="113" t="s">
        <v>194</v>
      </c>
      <c r="C69" s="114">
        <v>6814000</v>
      </c>
      <c r="D69" s="114">
        <v>180000</v>
      </c>
      <c r="E69" s="114">
        <v>2.64162019371881</v>
      </c>
      <c r="F69" s="114">
        <v>6994000</v>
      </c>
    </row>
    <row r="70" spans="1:6" s="105" customFormat="1">
      <c r="A70" s="102">
        <v>54</v>
      </c>
      <c r="B70" s="103" t="s">
        <v>195</v>
      </c>
      <c r="C70" s="104">
        <v>6814000</v>
      </c>
      <c r="D70" s="104">
        <v>180000</v>
      </c>
      <c r="E70" s="104">
        <v>2.64162019371881</v>
      </c>
      <c r="F70" s="104">
        <v>6994000</v>
      </c>
    </row>
    <row r="71" spans="1:6" s="109" customFormat="1" ht="25.5">
      <c r="A71" s="106">
        <v>542</v>
      </c>
      <c r="B71" s="107" t="s">
        <v>196</v>
      </c>
      <c r="C71" s="108">
        <v>4432000</v>
      </c>
      <c r="D71" s="108">
        <v>0</v>
      </c>
      <c r="E71" s="108">
        <v>0</v>
      </c>
      <c r="F71" s="108">
        <v>4432000</v>
      </c>
    </row>
    <row r="72" spans="1:6" s="109" customFormat="1" ht="25.5">
      <c r="A72" s="106">
        <v>544</v>
      </c>
      <c r="B72" s="107" t="s">
        <v>197</v>
      </c>
      <c r="C72" s="108">
        <v>2382000</v>
      </c>
      <c r="D72" s="108">
        <v>180000</v>
      </c>
      <c r="E72" s="108">
        <v>7.5566750629722907</v>
      </c>
      <c r="F72" s="108">
        <v>2562000</v>
      </c>
    </row>
    <row r="73" spans="1:6" s="109" customFormat="1">
      <c r="A73" s="115"/>
      <c r="B73" s="116"/>
      <c r="C73" s="117"/>
      <c r="D73" s="117"/>
      <c r="E73" s="117"/>
      <c r="F73" s="117"/>
    </row>
    <row r="75" spans="1:6">
      <c r="A75" s="96" t="s">
        <v>460</v>
      </c>
      <c r="B75" s="96"/>
      <c r="C75" s="96"/>
      <c r="D75" s="96"/>
      <c r="E75" s="96"/>
      <c r="F75" s="96"/>
    </row>
    <row r="76" spans="1:6">
      <c r="A76" s="112">
        <v>9</v>
      </c>
      <c r="B76" s="113" t="s">
        <v>461</v>
      </c>
      <c r="C76" s="114">
        <v>0</v>
      </c>
      <c r="D76" s="114">
        <v>3370223.65</v>
      </c>
      <c r="E76" s="114">
        <v>0</v>
      </c>
      <c r="F76" s="114">
        <v>3370223.65</v>
      </c>
    </row>
    <row r="77" spans="1:6" s="105" customFormat="1">
      <c r="A77" s="102">
        <v>92</v>
      </c>
      <c r="B77" s="103" t="s">
        <v>462</v>
      </c>
      <c r="C77" s="104">
        <v>0</v>
      </c>
      <c r="D77" s="104">
        <v>3370223.65</v>
      </c>
      <c r="E77" s="104">
        <v>0</v>
      </c>
      <c r="F77" s="104">
        <v>3370223.65</v>
      </c>
    </row>
    <row r="78" spans="1:6" s="109" customFormat="1">
      <c r="A78" s="106">
        <v>922</v>
      </c>
      <c r="B78" s="107" t="s">
        <v>463</v>
      </c>
      <c r="C78" s="108">
        <v>0</v>
      </c>
      <c r="D78" s="108">
        <v>3370223.65</v>
      </c>
      <c r="E78" s="108">
        <v>0</v>
      </c>
      <c r="F78" s="108">
        <v>3370223.65</v>
      </c>
    </row>
    <row r="81" spans="1:8">
      <c r="A81" s="133"/>
      <c r="B81" s="133"/>
      <c r="C81" s="122" t="s">
        <v>514</v>
      </c>
      <c r="D81" s="122"/>
      <c r="E81" s="152"/>
      <c r="F81" s="152"/>
      <c r="G81" s="152"/>
      <c r="H81" s="142"/>
    </row>
    <row r="82" spans="1:8">
      <c r="A82" s="133" t="s">
        <v>522</v>
      </c>
      <c r="B82" s="133"/>
      <c r="C82" s="156"/>
      <c r="D82" s="122"/>
      <c r="E82" s="122"/>
      <c r="F82" s="122"/>
      <c r="G82" s="122"/>
      <c r="H82" s="125"/>
    </row>
    <row r="83" spans="1:8">
      <c r="A83" s="1" t="s">
        <v>523</v>
      </c>
      <c r="B83" s="122"/>
      <c r="C83" s="122"/>
      <c r="D83" s="122"/>
      <c r="E83" s="122"/>
      <c r="F83" s="122"/>
      <c r="G83" s="122"/>
      <c r="H83" s="125"/>
    </row>
    <row r="84" spans="1:8">
      <c r="A84" s="1" t="s">
        <v>527</v>
      </c>
      <c r="B84" s="122"/>
      <c r="C84" s="122"/>
      <c r="D84" s="122"/>
      <c r="E84" s="122"/>
      <c r="F84" s="122"/>
      <c r="G84" s="122"/>
      <c r="H84" s="125"/>
    </row>
  </sheetData>
  <sheetProtection selectLockedCells="1" selectUnlockedCells="1"/>
  <pageMargins left="0.75" right="0.75" top="1" bottom="0.81458333333333333" header="0.51180555555555551" footer="0.6479166666666667"/>
  <pageSetup paperSize="9" firstPageNumber="0" orientation="landscape" horizontalDpi="300" verticalDpi="300" r:id="rId1"/>
  <headerFooter alignWithMargins="0">
    <oddFooter>&amp;C&amp;"Times New Roman,Obično"&amp;12Stranica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86"/>
  <sheetViews>
    <sheetView topLeftCell="A22" workbookViewId="0">
      <selection activeCell="B5" sqref="B5"/>
    </sheetView>
  </sheetViews>
  <sheetFormatPr defaultRowHeight="12.75"/>
  <cols>
    <col min="1" max="1" width="7.28515625" style="88" customWidth="1"/>
    <col min="2" max="2" width="76.28515625" style="88" customWidth="1"/>
    <col min="3" max="3" width="13.7109375" style="88" customWidth="1"/>
    <col min="4" max="4" width="12.140625" style="88" customWidth="1"/>
    <col min="5" max="5" width="7.85546875" style="88" customWidth="1"/>
    <col min="6" max="6" width="13.7109375" style="88" customWidth="1"/>
    <col min="7" max="256" width="9.140625" style="88"/>
    <col min="257" max="257" width="7.28515625" style="88" customWidth="1"/>
    <col min="258" max="258" width="76.28515625" style="88" customWidth="1"/>
    <col min="259" max="259" width="13.7109375" style="88" customWidth="1"/>
    <col min="260" max="260" width="12.140625" style="88" customWidth="1"/>
    <col min="261" max="261" width="7.85546875" style="88" customWidth="1"/>
    <col min="262" max="262" width="13.7109375" style="88" customWidth="1"/>
    <col min="263" max="512" width="9.140625" style="88"/>
    <col min="513" max="513" width="7.28515625" style="88" customWidth="1"/>
    <col min="514" max="514" width="76.28515625" style="88" customWidth="1"/>
    <col min="515" max="515" width="13.7109375" style="88" customWidth="1"/>
    <col min="516" max="516" width="12.140625" style="88" customWidth="1"/>
    <col min="517" max="517" width="7.85546875" style="88" customWidth="1"/>
    <col min="518" max="518" width="13.7109375" style="88" customWidth="1"/>
    <col min="519" max="768" width="9.140625" style="88"/>
    <col min="769" max="769" width="7.28515625" style="88" customWidth="1"/>
    <col min="770" max="770" width="76.28515625" style="88" customWidth="1"/>
    <col min="771" max="771" width="13.7109375" style="88" customWidth="1"/>
    <col min="772" max="772" width="12.140625" style="88" customWidth="1"/>
    <col min="773" max="773" width="7.85546875" style="88" customWidth="1"/>
    <col min="774" max="774" width="13.7109375" style="88" customWidth="1"/>
    <col min="775" max="1024" width="9.140625" style="88"/>
    <col min="1025" max="1025" width="7.28515625" style="88" customWidth="1"/>
    <col min="1026" max="1026" width="76.28515625" style="88" customWidth="1"/>
    <col min="1027" max="1027" width="13.7109375" style="88" customWidth="1"/>
    <col min="1028" max="1028" width="12.140625" style="88" customWidth="1"/>
    <col min="1029" max="1029" width="7.85546875" style="88" customWidth="1"/>
    <col min="1030" max="1030" width="13.7109375" style="88" customWidth="1"/>
    <col min="1031" max="1280" width="9.140625" style="88"/>
    <col min="1281" max="1281" width="7.28515625" style="88" customWidth="1"/>
    <col min="1282" max="1282" width="76.28515625" style="88" customWidth="1"/>
    <col min="1283" max="1283" width="13.7109375" style="88" customWidth="1"/>
    <col min="1284" max="1284" width="12.140625" style="88" customWidth="1"/>
    <col min="1285" max="1285" width="7.85546875" style="88" customWidth="1"/>
    <col min="1286" max="1286" width="13.7109375" style="88" customWidth="1"/>
    <col min="1287" max="1536" width="9.140625" style="88"/>
    <col min="1537" max="1537" width="7.28515625" style="88" customWidth="1"/>
    <col min="1538" max="1538" width="76.28515625" style="88" customWidth="1"/>
    <col min="1539" max="1539" width="13.7109375" style="88" customWidth="1"/>
    <col min="1540" max="1540" width="12.140625" style="88" customWidth="1"/>
    <col min="1541" max="1541" width="7.85546875" style="88" customWidth="1"/>
    <col min="1542" max="1542" width="13.7109375" style="88" customWidth="1"/>
    <col min="1543" max="1792" width="9.140625" style="88"/>
    <col min="1793" max="1793" width="7.28515625" style="88" customWidth="1"/>
    <col min="1794" max="1794" width="76.28515625" style="88" customWidth="1"/>
    <col min="1795" max="1795" width="13.7109375" style="88" customWidth="1"/>
    <col min="1796" max="1796" width="12.140625" style="88" customWidth="1"/>
    <col min="1797" max="1797" width="7.85546875" style="88" customWidth="1"/>
    <col min="1798" max="1798" width="13.7109375" style="88" customWidth="1"/>
    <col min="1799" max="2048" width="9.140625" style="88"/>
    <col min="2049" max="2049" width="7.28515625" style="88" customWidth="1"/>
    <col min="2050" max="2050" width="76.28515625" style="88" customWidth="1"/>
    <col min="2051" max="2051" width="13.7109375" style="88" customWidth="1"/>
    <col min="2052" max="2052" width="12.140625" style="88" customWidth="1"/>
    <col min="2053" max="2053" width="7.85546875" style="88" customWidth="1"/>
    <col min="2054" max="2054" width="13.7109375" style="88" customWidth="1"/>
    <col min="2055" max="2304" width="9.140625" style="88"/>
    <col min="2305" max="2305" width="7.28515625" style="88" customWidth="1"/>
    <col min="2306" max="2306" width="76.28515625" style="88" customWidth="1"/>
    <col min="2307" max="2307" width="13.7109375" style="88" customWidth="1"/>
    <col min="2308" max="2308" width="12.140625" style="88" customWidth="1"/>
    <col min="2309" max="2309" width="7.85546875" style="88" customWidth="1"/>
    <col min="2310" max="2310" width="13.7109375" style="88" customWidth="1"/>
    <col min="2311" max="2560" width="9.140625" style="88"/>
    <col min="2561" max="2561" width="7.28515625" style="88" customWidth="1"/>
    <col min="2562" max="2562" width="76.28515625" style="88" customWidth="1"/>
    <col min="2563" max="2563" width="13.7109375" style="88" customWidth="1"/>
    <col min="2564" max="2564" width="12.140625" style="88" customWidth="1"/>
    <col min="2565" max="2565" width="7.85546875" style="88" customWidth="1"/>
    <col min="2566" max="2566" width="13.7109375" style="88" customWidth="1"/>
    <col min="2567" max="2816" width="9.140625" style="88"/>
    <col min="2817" max="2817" width="7.28515625" style="88" customWidth="1"/>
    <col min="2818" max="2818" width="76.28515625" style="88" customWidth="1"/>
    <col min="2819" max="2819" width="13.7109375" style="88" customWidth="1"/>
    <col min="2820" max="2820" width="12.140625" style="88" customWidth="1"/>
    <col min="2821" max="2821" width="7.85546875" style="88" customWidth="1"/>
    <col min="2822" max="2822" width="13.7109375" style="88" customWidth="1"/>
    <col min="2823" max="3072" width="9.140625" style="88"/>
    <col min="3073" max="3073" width="7.28515625" style="88" customWidth="1"/>
    <col min="3074" max="3074" width="76.28515625" style="88" customWidth="1"/>
    <col min="3075" max="3075" width="13.7109375" style="88" customWidth="1"/>
    <col min="3076" max="3076" width="12.140625" style="88" customWidth="1"/>
    <col min="3077" max="3077" width="7.85546875" style="88" customWidth="1"/>
    <col min="3078" max="3078" width="13.7109375" style="88" customWidth="1"/>
    <col min="3079" max="3328" width="9.140625" style="88"/>
    <col min="3329" max="3329" width="7.28515625" style="88" customWidth="1"/>
    <col min="3330" max="3330" width="76.28515625" style="88" customWidth="1"/>
    <col min="3331" max="3331" width="13.7109375" style="88" customWidth="1"/>
    <col min="3332" max="3332" width="12.140625" style="88" customWidth="1"/>
    <col min="3333" max="3333" width="7.85546875" style="88" customWidth="1"/>
    <col min="3334" max="3334" width="13.7109375" style="88" customWidth="1"/>
    <col min="3335" max="3584" width="9.140625" style="88"/>
    <col min="3585" max="3585" width="7.28515625" style="88" customWidth="1"/>
    <col min="3586" max="3586" width="76.28515625" style="88" customWidth="1"/>
    <col min="3587" max="3587" width="13.7109375" style="88" customWidth="1"/>
    <col min="3588" max="3588" width="12.140625" style="88" customWidth="1"/>
    <col min="3589" max="3589" width="7.85546875" style="88" customWidth="1"/>
    <col min="3590" max="3590" width="13.7109375" style="88" customWidth="1"/>
    <col min="3591" max="3840" width="9.140625" style="88"/>
    <col min="3841" max="3841" width="7.28515625" style="88" customWidth="1"/>
    <col min="3842" max="3842" width="76.28515625" style="88" customWidth="1"/>
    <col min="3843" max="3843" width="13.7109375" style="88" customWidth="1"/>
    <col min="3844" max="3844" width="12.140625" style="88" customWidth="1"/>
    <col min="3845" max="3845" width="7.85546875" style="88" customWidth="1"/>
    <col min="3846" max="3846" width="13.7109375" style="88" customWidth="1"/>
    <col min="3847" max="4096" width="9.140625" style="88"/>
    <col min="4097" max="4097" width="7.28515625" style="88" customWidth="1"/>
    <col min="4098" max="4098" width="76.28515625" style="88" customWidth="1"/>
    <col min="4099" max="4099" width="13.7109375" style="88" customWidth="1"/>
    <col min="4100" max="4100" width="12.140625" style="88" customWidth="1"/>
    <col min="4101" max="4101" width="7.85546875" style="88" customWidth="1"/>
    <col min="4102" max="4102" width="13.7109375" style="88" customWidth="1"/>
    <col min="4103" max="4352" width="9.140625" style="88"/>
    <col min="4353" max="4353" width="7.28515625" style="88" customWidth="1"/>
    <col min="4354" max="4354" width="76.28515625" style="88" customWidth="1"/>
    <col min="4355" max="4355" width="13.7109375" style="88" customWidth="1"/>
    <col min="4356" max="4356" width="12.140625" style="88" customWidth="1"/>
    <col min="4357" max="4357" width="7.85546875" style="88" customWidth="1"/>
    <col min="4358" max="4358" width="13.7109375" style="88" customWidth="1"/>
    <col min="4359" max="4608" width="9.140625" style="88"/>
    <col min="4609" max="4609" width="7.28515625" style="88" customWidth="1"/>
    <col min="4610" max="4610" width="76.28515625" style="88" customWidth="1"/>
    <col min="4611" max="4611" width="13.7109375" style="88" customWidth="1"/>
    <col min="4612" max="4612" width="12.140625" style="88" customWidth="1"/>
    <col min="4613" max="4613" width="7.85546875" style="88" customWidth="1"/>
    <col min="4614" max="4614" width="13.7109375" style="88" customWidth="1"/>
    <col min="4615" max="4864" width="9.140625" style="88"/>
    <col min="4865" max="4865" width="7.28515625" style="88" customWidth="1"/>
    <col min="4866" max="4866" width="76.28515625" style="88" customWidth="1"/>
    <col min="4867" max="4867" width="13.7109375" style="88" customWidth="1"/>
    <col min="4868" max="4868" width="12.140625" style="88" customWidth="1"/>
    <col min="4869" max="4869" width="7.85546875" style="88" customWidth="1"/>
    <col min="4870" max="4870" width="13.7109375" style="88" customWidth="1"/>
    <col min="4871" max="5120" width="9.140625" style="88"/>
    <col min="5121" max="5121" width="7.28515625" style="88" customWidth="1"/>
    <col min="5122" max="5122" width="76.28515625" style="88" customWidth="1"/>
    <col min="5123" max="5123" width="13.7109375" style="88" customWidth="1"/>
    <col min="5124" max="5124" width="12.140625" style="88" customWidth="1"/>
    <col min="5125" max="5125" width="7.85546875" style="88" customWidth="1"/>
    <col min="5126" max="5126" width="13.7109375" style="88" customWidth="1"/>
    <col min="5127" max="5376" width="9.140625" style="88"/>
    <col min="5377" max="5377" width="7.28515625" style="88" customWidth="1"/>
    <col min="5378" max="5378" width="76.28515625" style="88" customWidth="1"/>
    <col min="5379" max="5379" width="13.7109375" style="88" customWidth="1"/>
    <col min="5380" max="5380" width="12.140625" style="88" customWidth="1"/>
    <col min="5381" max="5381" width="7.85546875" style="88" customWidth="1"/>
    <col min="5382" max="5382" width="13.7109375" style="88" customWidth="1"/>
    <col min="5383" max="5632" width="9.140625" style="88"/>
    <col min="5633" max="5633" width="7.28515625" style="88" customWidth="1"/>
    <col min="5634" max="5634" width="76.28515625" style="88" customWidth="1"/>
    <col min="5635" max="5635" width="13.7109375" style="88" customWidth="1"/>
    <col min="5636" max="5636" width="12.140625" style="88" customWidth="1"/>
    <col min="5637" max="5637" width="7.85546875" style="88" customWidth="1"/>
    <col min="5638" max="5638" width="13.7109375" style="88" customWidth="1"/>
    <col min="5639" max="5888" width="9.140625" style="88"/>
    <col min="5889" max="5889" width="7.28515625" style="88" customWidth="1"/>
    <col min="5890" max="5890" width="76.28515625" style="88" customWidth="1"/>
    <col min="5891" max="5891" width="13.7109375" style="88" customWidth="1"/>
    <col min="5892" max="5892" width="12.140625" style="88" customWidth="1"/>
    <col min="5893" max="5893" width="7.85546875" style="88" customWidth="1"/>
    <col min="5894" max="5894" width="13.7109375" style="88" customWidth="1"/>
    <col min="5895" max="6144" width="9.140625" style="88"/>
    <col min="6145" max="6145" width="7.28515625" style="88" customWidth="1"/>
    <col min="6146" max="6146" width="76.28515625" style="88" customWidth="1"/>
    <col min="6147" max="6147" width="13.7109375" style="88" customWidth="1"/>
    <col min="6148" max="6148" width="12.140625" style="88" customWidth="1"/>
    <col min="6149" max="6149" width="7.85546875" style="88" customWidth="1"/>
    <col min="6150" max="6150" width="13.7109375" style="88" customWidth="1"/>
    <col min="6151" max="6400" width="9.140625" style="88"/>
    <col min="6401" max="6401" width="7.28515625" style="88" customWidth="1"/>
    <col min="6402" max="6402" width="76.28515625" style="88" customWidth="1"/>
    <col min="6403" max="6403" width="13.7109375" style="88" customWidth="1"/>
    <col min="6404" max="6404" width="12.140625" style="88" customWidth="1"/>
    <col min="6405" max="6405" width="7.85546875" style="88" customWidth="1"/>
    <col min="6406" max="6406" width="13.7109375" style="88" customWidth="1"/>
    <col min="6407" max="6656" width="9.140625" style="88"/>
    <col min="6657" max="6657" width="7.28515625" style="88" customWidth="1"/>
    <col min="6658" max="6658" width="76.28515625" style="88" customWidth="1"/>
    <col min="6659" max="6659" width="13.7109375" style="88" customWidth="1"/>
    <col min="6660" max="6660" width="12.140625" style="88" customWidth="1"/>
    <col min="6661" max="6661" width="7.85546875" style="88" customWidth="1"/>
    <col min="6662" max="6662" width="13.7109375" style="88" customWidth="1"/>
    <col min="6663" max="6912" width="9.140625" style="88"/>
    <col min="6913" max="6913" width="7.28515625" style="88" customWidth="1"/>
    <col min="6914" max="6914" width="76.28515625" style="88" customWidth="1"/>
    <col min="6915" max="6915" width="13.7109375" style="88" customWidth="1"/>
    <col min="6916" max="6916" width="12.140625" style="88" customWidth="1"/>
    <col min="6917" max="6917" width="7.85546875" style="88" customWidth="1"/>
    <col min="6918" max="6918" width="13.7109375" style="88" customWidth="1"/>
    <col min="6919" max="7168" width="9.140625" style="88"/>
    <col min="7169" max="7169" width="7.28515625" style="88" customWidth="1"/>
    <col min="7170" max="7170" width="76.28515625" style="88" customWidth="1"/>
    <col min="7171" max="7171" width="13.7109375" style="88" customWidth="1"/>
    <col min="7172" max="7172" width="12.140625" style="88" customWidth="1"/>
    <col min="7173" max="7173" width="7.85546875" style="88" customWidth="1"/>
    <col min="7174" max="7174" width="13.7109375" style="88" customWidth="1"/>
    <col min="7175" max="7424" width="9.140625" style="88"/>
    <col min="7425" max="7425" width="7.28515625" style="88" customWidth="1"/>
    <col min="7426" max="7426" width="76.28515625" style="88" customWidth="1"/>
    <col min="7427" max="7427" width="13.7109375" style="88" customWidth="1"/>
    <col min="7428" max="7428" width="12.140625" style="88" customWidth="1"/>
    <col min="7429" max="7429" width="7.85546875" style="88" customWidth="1"/>
    <col min="7430" max="7430" width="13.7109375" style="88" customWidth="1"/>
    <col min="7431" max="7680" width="9.140625" style="88"/>
    <col min="7681" max="7681" width="7.28515625" style="88" customWidth="1"/>
    <col min="7682" max="7682" width="76.28515625" style="88" customWidth="1"/>
    <col min="7683" max="7683" width="13.7109375" style="88" customWidth="1"/>
    <col min="7684" max="7684" width="12.140625" style="88" customWidth="1"/>
    <col min="7685" max="7685" width="7.85546875" style="88" customWidth="1"/>
    <col min="7686" max="7686" width="13.7109375" style="88" customWidth="1"/>
    <col min="7687" max="7936" width="9.140625" style="88"/>
    <col min="7937" max="7937" width="7.28515625" style="88" customWidth="1"/>
    <col min="7938" max="7938" width="76.28515625" style="88" customWidth="1"/>
    <col min="7939" max="7939" width="13.7109375" style="88" customWidth="1"/>
    <col min="7940" max="7940" width="12.140625" style="88" customWidth="1"/>
    <col min="7941" max="7941" width="7.85546875" style="88" customWidth="1"/>
    <col min="7942" max="7942" width="13.7109375" style="88" customWidth="1"/>
    <col min="7943" max="8192" width="9.140625" style="88"/>
    <col min="8193" max="8193" width="7.28515625" style="88" customWidth="1"/>
    <col min="8194" max="8194" width="76.28515625" style="88" customWidth="1"/>
    <col min="8195" max="8195" width="13.7109375" style="88" customWidth="1"/>
    <col min="8196" max="8196" width="12.140625" style="88" customWidth="1"/>
    <col min="8197" max="8197" width="7.85546875" style="88" customWidth="1"/>
    <col min="8198" max="8198" width="13.7109375" style="88" customWidth="1"/>
    <col min="8199" max="8448" width="9.140625" style="88"/>
    <col min="8449" max="8449" width="7.28515625" style="88" customWidth="1"/>
    <col min="8450" max="8450" width="76.28515625" style="88" customWidth="1"/>
    <col min="8451" max="8451" width="13.7109375" style="88" customWidth="1"/>
    <col min="8452" max="8452" width="12.140625" style="88" customWidth="1"/>
    <col min="8453" max="8453" width="7.85546875" style="88" customWidth="1"/>
    <col min="8454" max="8454" width="13.7109375" style="88" customWidth="1"/>
    <col min="8455" max="8704" width="9.140625" style="88"/>
    <col min="8705" max="8705" width="7.28515625" style="88" customWidth="1"/>
    <col min="8706" max="8706" width="76.28515625" style="88" customWidth="1"/>
    <col min="8707" max="8707" width="13.7109375" style="88" customWidth="1"/>
    <col min="8708" max="8708" width="12.140625" style="88" customWidth="1"/>
    <col min="8709" max="8709" width="7.85546875" style="88" customWidth="1"/>
    <col min="8710" max="8710" width="13.7109375" style="88" customWidth="1"/>
    <col min="8711" max="8960" width="9.140625" style="88"/>
    <col min="8961" max="8961" width="7.28515625" style="88" customWidth="1"/>
    <col min="8962" max="8962" width="76.28515625" style="88" customWidth="1"/>
    <col min="8963" max="8963" width="13.7109375" style="88" customWidth="1"/>
    <col min="8964" max="8964" width="12.140625" style="88" customWidth="1"/>
    <col min="8965" max="8965" width="7.85546875" style="88" customWidth="1"/>
    <col min="8966" max="8966" width="13.7109375" style="88" customWidth="1"/>
    <col min="8967" max="9216" width="9.140625" style="88"/>
    <col min="9217" max="9217" width="7.28515625" style="88" customWidth="1"/>
    <col min="9218" max="9218" width="76.28515625" style="88" customWidth="1"/>
    <col min="9219" max="9219" width="13.7109375" style="88" customWidth="1"/>
    <col min="9220" max="9220" width="12.140625" style="88" customWidth="1"/>
    <col min="9221" max="9221" width="7.85546875" style="88" customWidth="1"/>
    <col min="9222" max="9222" width="13.7109375" style="88" customWidth="1"/>
    <col min="9223" max="9472" width="9.140625" style="88"/>
    <col min="9473" max="9473" width="7.28515625" style="88" customWidth="1"/>
    <col min="9474" max="9474" width="76.28515625" style="88" customWidth="1"/>
    <col min="9475" max="9475" width="13.7109375" style="88" customWidth="1"/>
    <col min="9476" max="9476" width="12.140625" style="88" customWidth="1"/>
    <col min="9477" max="9477" width="7.85546875" style="88" customWidth="1"/>
    <col min="9478" max="9478" width="13.7109375" style="88" customWidth="1"/>
    <col min="9479" max="9728" width="9.140625" style="88"/>
    <col min="9729" max="9729" width="7.28515625" style="88" customWidth="1"/>
    <col min="9730" max="9730" width="76.28515625" style="88" customWidth="1"/>
    <col min="9731" max="9731" width="13.7109375" style="88" customWidth="1"/>
    <col min="9732" max="9732" width="12.140625" style="88" customWidth="1"/>
    <col min="9733" max="9733" width="7.85546875" style="88" customWidth="1"/>
    <col min="9734" max="9734" width="13.7109375" style="88" customWidth="1"/>
    <col min="9735" max="9984" width="9.140625" style="88"/>
    <col min="9985" max="9985" width="7.28515625" style="88" customWidth="1"/>
    <col min="9986" max="9986" width="76.28515625" style="88" customWidth="1"/>
    <col min="9987" max="9987" width="13.7109375" style="88" customWidth="1"/>
    <col min="9988" max="9988" width="12.140625" style="88" customWidth="1"/>
    <col min="9989" max="9989" width="7.85546875" style="88" customWidth="1"/>
    <col min="9990" max="9990" width="13.7109375" style="88" customWidth="1"/>
    <col min="9991" max="10240" width="9.140625" style="88"/>
    <col min="10241" max="10241" width="7.28515625" style="88" customWidth="1"/>
    <col min="10242" max="10242" width="76.28515625" style="88" customWidth="1"/>
    <col min="10243" max="10243" width="13.7109375" style="88" customWidth="1"/>
    <col min="10244" max="10244" width="12.140625" style="88" customWidth="1"/>
    <col min="10245" max="10245" width="7.85546875" style="88" customWidth="1"/>
    <col min="10246" max="10246" width="13.7109375" style="88" customWidth="1"/>
    <col min="10247" max="10496" width="9.140625" style="88"/>
    <col min="10497" max="10497" width="7.28515625" style="88" customWidth="1"/>
    <col min="10498" max="10498" width="76.28515625" style="88" customWidth="1"/>
    <col min="10499" max="10499" width="13.7109375" style="88" customWidth="1"/>
    <col min="10500" max="10500" width="12.140625" style="88" customWidth="1"/>
    <col min="10501" max="10501" width="7.85546875" style="88" customWidth="1"/>
    <col min="10502" max="10502" width="13.7109375" style="88" customWidth="1"/>
    <col min="10503" max="10752" width="9.140625" style="88"/>
    <col min="10753" max="10753" width="7.28515625" style="88" customWidth="1"/>
    <col min="10754" max="10754" width="76.28515625" style="88" customWidth="1"/>
    <col min="10755" max="10755" width="13.7109375" style="88" customWidth="1"/>
    <col min="10756" max="10756" width="12.140625" style="88" customWidth="1"/>
    <col min="10757" max="10757" width="7.85546875" style="88" customWidth="1"/>
    <col min="10758" max="10758" width="13.7109375" style="88" customWidth="1"/>
    <col min="10759" max="11008" width="9.140625" style="88"/>
    <col min="11009" max="11009" width="7.28515625" style="88" customWidth="1"/>
    <col min="11010" max="11010" width="76.28515625" style="88" customWidth="1"/>
    <col min="11011" max="11011" width="13.7109375" style="88" customWidth="1"/>
    <col min="11012" max="11012" width="12.140625" style="88" customWidth="1"/>
    <col min="11013" max="11013" width="7.85546875" style="88" customWidth="1"/>
    <col min="11014" max="11014" width="13.7109375" style="88" customWidth="1"/>
    <col min="11015" max="11264" width="9.140625" style="88"/>
    <col min="11265" max="11265" width="7.28515625" style="88" customWidth="1"/>
    <col min="11266" max="11266" width="76.28515625" style="88" customWidth="1"/>
    <col min="11267" max="11267" width="13.7109375" style="88" customWidth="1"/>
    <col min="11268" max="11268" width="12.140625" style="88" customWidth="1"/>
    <col min="11269" max="11269" width="7.85546875" style="88" customWidth="1"/>
    <col min="11270" max="11270" width="13.7109375" style="88" customWidth="1"/>
    <col min="11271" max="11520" width="9.140625" style="88"/>
    <col min="11521" max="11521" width="7.28515625" style="88" customWidth="1"/>
    <col min="11522" max="11522" width="76.28515625" style="88" customWidth="1"/>
    <col min="11523" max="11523" width="13.7109375" style="88" customWidth="1"/>
    <col min="11524" max="11524" width="12.140625" style="88" customWidth="1"/>
    <col min="11525" max="11525" width="7.85546875" style="88" customWidth="1"/>
    <col min="11526" max="11526" width="13.7109375" style="88" customWidth="1"/>
    <col min="11527" max="11776" width="9.140625" style="88"/>
    <col min="11777" max="11777" width="7.28515625" style="88" customWidth="1"/>
    <col min="11778" max="11778" width="76.28515625" style="88" customWidth="1"/>
    <col min="11779" max="11779" width="13.7109375" style="88" customWidth="1"/>
    <col min="11780" max="11780" width="12.140625" style="88" customWidth="1"/>
    <col min="11781" max="11781" width="7.85546875" style="88" customWidth="1"/>
    <col min="11782" max="11782" width="13.7109375" style="88" customWidth="1"/>
    <col min="11783" max="12032" width="9.140625" style="88"/>
    <col min="12033" max="12033" width="7.28515625" style="88" customWidth="1"/>
    <col min="12034" max="12034" width="76.28515625" style="88" customWidth="1"/>
    <col min="12035" max="12035" width="13.7109375" style="88" customWidth="1"/>
    <col min="12036" max="12036" width="12.140625" style="88" customWidth="1"/>
    <col min="12037" max="12037" width="7.85546875" style="88" customWidth="1"/>
    <col min="12038" max="12038" width="13.7109375" style="88" customWidth="1"/>
    <col min="12039" max="12288" width="9.140625" style="88"/>
    <col min="12289" max="12289" width="7.28515625" style="88" customWidth="1"/>
    <col min="12290" max="12290" width="76.28515625" style="88" customWidth="1"/>
    <col min="12291" max="12291" width="13.7109375" style="88" customWidth="1"/>
    <col min="12292" max="12292" width="12.140625" style="88" customWidth="1"/>
    <col min="12293" max="12293" width="7.85546875" style="88" customWidth="1"/>
    <col min="12294" max="12294" width="13.7109375" style="88" customWidth="1"/>
    <col min="12295" max="12544" width="9.140625" style="88"/>
    <col min="12545" max="12545" width="7.28515625" style="88" customWidth="1"/>
    <col min="12546" max="12546" width="76.28515625" style="88" customWidth="1"/>
    <col min="12547" max="12547" width="13.7109375" style="88" customWidth="1"/>
    <col min="12548" max="12548" width="12.140625" style="88" customWidth="1"/>
    <col min="12549" max="12549" width="7.85546875" style="88" customWidth="1"/>
    <col min="12550" max="12550" width="13.7109375" style="88" customWidth="1"/>
    <col min="12551" max="12800" width="9.140625" style="88"/>
    <col min="12801" max="12801" width="7.28515625" style="88" customWidth="1"/>
    <col min="12802" max="12802" width="76.28515625" style="88" customWidth="1"/>
    <col min="12803" max="12803" width="13.7109375" style="88" customWidth="1"/>
    <col min="12804" max="12804" width="12.140625" style="88" customWidth="1"/>
    <col min="12805" max="12805" width="7.85546875" style="88" customWidth="1"/>
    <col min="12806" max="12806" width="13.7109375" style="88" customWidth="1"/>
    <col min="12807" max="13056" width="9.140625" style="88"/>
    <col min="13057" max="13057" width="7.28515625" style="88" customWidth="1"/>
    <col min="13058" max="13058" width="76.28515625" style="88" customWidth="1"/>
    <col min="13059" max="13059" width="13.7109375" style="88" customWidth="1"/>
    <col min="13060" max="13060" width="12.140625" style="88" customWidth="1"/>
    <col min="13061" max="13061" width="7.85546875" style="88" customWidth="1"/>
    <col min="13062" max="13062" width="13.7109375" style="88" customWidth="1"/>
    <col min="13063" max="13312" width="9.140625" style="88"/>
    <col min="13313" max="13313" width="7.28515625" style="88" customWidth="1"/>
    <col min="13314" max="13314" width="76.28515625" style="88" customWidth="1"/>
    <col min="13315" max="13315" width="13.7109375" style="88" customWidth="1"/>
    <col min="13316" max="13316" width="12.140625" style="88" customWidth="1"/>
    <col min="13317" max="13317" width="7.85546875" style="88" customWidth="1"/>
    <col min="13318" max="13318" width="13.7109375" style="88" customWidth="1"/>
    <col min="13319" max="13568" width="9.140625" style="88"/>
    <col min="13569" max="13569" width="7.28515625" style="88" customWidth="1"/>
    <col min="13570" max="13570" width="76.28515625" style="88" customWidth="1"/>
    <col min="13571" max="13571" width="13.7109375" style="88" customWidth="1"/>
    <col min="13572" max="13572" width="12.140625" style="88" customWidth="1"/>
    <col min="13573" max="13573" width="7.85546875" style="88" customWidth="1"/>
    <col min="13574" max="13574" width="13.7109375" style="88" customWidth="1"/>
    <col min="13575" max="13824" width="9.140625" style="88"/>
    <col min="13825" max="13825" width="7.28515625" style="88" customWidth="1"/>
    <col min="13826" max="13826" width="76.28515625" style="88" customWidth="1"/>
    <col min="13827" max="13827" width="13.7109375" style="88" customWidth="1"/>
    <col min="13828" max="13828" width="12.140625" style="88" customWidth="1"/>
    <col min="13829" max="13829" width="7.85546875" style="88" customWidth="1"/>
    <col min="13830" max="13830" width="13.7109375" style="88" customWidth="1"/>
    <col min="13831" max="14080" width="9.140625" style="88"/>
    <col min="14081" max="14081" width="7.28515625" style="88" customWidth="1"/>
    <col min="14082" max="14082" width="76.28515625" style="88" customWidth="1"/>
    <col min="14083" max="14083" width="13.7109375" style="88" customWidth="1"/>
    <col min="14084" max="14084" width="12.140625" style="88" customWidth="1"/>
    <col min="14085" max="14085" width="7.85546875" style="88" customWidth="1"/>
    <col min="14086" max="14086" width="13.7109375" style="88" customWidth="1"/>
    <col min="14087" max="14336" width="9.140625" style="88"/>
    <col min="14337" max="14337" width="7.28515625" style="88" customWidth="1"/>
    <col min="14338" max="14338" width="76.28515625" style="88" customWidth="1"/>
    <col min="14339" max="14339" width="13.7109375" style="88" customWidth="1"/>
    <col min="14340" max="14340" width="12.140625" style="88" customWidth="1"/>
    <col min="14341" max="14341" width="7.85546875" style="88" customWidth="1"/>
    <col min="14342" max="14342" width="13.7109375" style="88" customWidth="1"/>
    <col min="14343" max="14592" width="9.140625" style="88"/>
    <col min="14593" max="14593" width="7.28515625" style="88" customWidth="1"/>
    <col min="14594" max="14594" width="76.28515625" style="88" customWidth="1"/>
    <col min="14595" max="14595" width="13.7109375" style="88" customWidth="1"/>
    <col min="14596" max="14596" width="12.140625" style="88" customWidth="1"/>
    <col min="14597" max="14597" width="7.85546875" style="88" customWidth="1"/>
    <col min="14598" max="14598" width="13.7109375" style="88" customWidth="1"/>
    <col min="14599" max="14848" width="9.140625" style="88"/>
    <col min="14849" max="14849" width="7.28515625" style="88" customWidth="1"/>
    <col min="14850" max="14850" width="76.28515625" style="88" customWidth="1"/>
    <col min="14851" max="14851" width="13.7109375" style="88" customWidth="1"/>
    <col min="14852" max="14852" width="12.140625" style="88" customWidth="1"/>
    <col min="14853" max="14853" width="7.85546875" style="88" customWidth="1"/>
    <col min="14854" max="14854" width="13.7109375" style="88" customWidth="1"/>
    <col min="14855" max="15104" width="9.140625" style="88"/>
    <col min="15105" max="15105" width="7.28515625" style="88" customWidth="1"/>
    <col min="15106" max="15106" width="76.28515625" style="88" customWidth="1"/>
    <col min="15107" max="15107" width="13.7109375" style="88" customWidth="1"/>
    <col min="15108" max="15108" width="12.140625" style="88" customWidth="1"/>
    <col min="15109" max="15109" width="7.85546875" style="88" customWidth="1"/>
    <col min="15110" max="15110" width="13.7109375" style="88" customWidth="1"/>
    <col min="15111" max="15360" width="9.140625" style="88"/>
    <col min="15361" max="15361" width="7.28515625" style="88" customWidth="1"/>
    <col min="15362" max="15362" width="76.28515625" style="88" customWidth="1"/>
    <col min="15363" max="15363" width="13.7109375" style="88" customWidth="1"/>
    <col min="15364" max="15364" width="12.140625" style="88" customWidth="1"/>
    <col min="15365" max="15365" width="7.85546875" style="88" customWidth="1"/>
    <col min="15366" max="15366" width="13.7109375" style="88" customWidth="1"/>
    <col min="15367" max="15616" width="9.140625" style="88"/>
    <col min="15617" max="15617" width="7.28515625" style="88" customWidth="1"/>
    <col min="15618" max="15618" width="76.28515625" style="88" customWidth="1"/>
    <col min="15619" max="15619" width="13.7109375" style="88" customWidth="1"/>
    <col min="15620" max="15620" width="12.140625" style="88" customWidth="1"/>
    <col min="15621" max="15621" width="7.85546875" style="88" customWidth="1"/>
    <col min="15622" max="15622" width="13.7109375" style="88" customWidth="1"/>
    <col min="15623" max="15872" width="9.140625" style="88"/>
    <col min="15873" max="15873" width="7.28515625" style="88" customWidth="1"/>
    <col min="15874" max="15874" width="76.28515625" style="88" customWidth="1"/>
    <col min="15875" max="15875" width="13.7109375" style="88" customWidth="1"/>
    <col min="15876" max="15876" width="12.140625" style="88" customWidth="1"/>
    <col min="15877" max="15877" width="7.85546875" style="88" customWidth="1"/>
    <col min="15878" max="15878" width="13.7109375" style="88" customWidth="1"/>
    <col min="15879" max="16128" width="9.140625" style="88"/>
    <col min="16129" max="16129" width="7.28515625" style="88" customWidth="1"/>
    <col min="16130" max="16130" width="76.28515625" style="88" customWidth="1"/>
    <col min="16131" max="16131" width="13.7109375" style="88" customWidth="1"/>
    <col min="16132" max="16132" width="12.140625" style="88" customWidth="1"/>
    <col min="16133" max="16133" width="7.85546875" style="88" customWidth="1"/>
    <col min="16134" max="16134" width="13.7109375" style="88" customWidth="1"/>
    <col min="16135" max="16384" width="9.140625" style="88"/>
  </cols>
  <sheetData>
    <row r="1" spans="1:6">
      <c r="A1" s="87"/>
    </row>
    <row r="2" spans="1:6">
      <c r="A2" s="133"/>
      <c r="B2" s="122" t="s">
        <v>529</v>
      </c>
      <c r="C2" s="122"/>
      <c r="D2" s="122"/>
      <c r="E2" s="152"/>
      <c r="F2" s="152"/>
    </row>
    <row r="3" spans="1:6">
      <c r="A3" s="133" t="s">
        <v>530</v>
      </c>
      <c r="B3" s="122"/>
      <c r="C3" s="122"/>
      <c r="D3" s="122"/>
      <c r="E3" s="152"/>
      <c r="F3" s="152"/>
    </row>
    <row r="4" spans="1:6">
      <c r="A4" s="166" t="s">
        <v>531</v>
      </c>
      <c r="B4" s="166"/>
    </row>
    <row r="5" spans="1:6" ht="20.25">
      <c r="A5" s="90" t="s">
        <v>157</v>
      </c>
    </row>
    <row r="6" spans="1:6">
      <c r="A6" s="91" t="s">
        <v>158</v>
      </c>
      <c r="B6" s="92"/>
      <c r="C6" s="92"/>
      <c r="D6" s="92" t="s">
        <v>148</v>
      </c>
      <c r="E6" s="92"/>
      <c r="F6" s="92"/>
    </row>
    <row r="7" spans="1:6">
      <c r="A7" s="93" t="s">
        <v>159</v>
      </c>
      <c r="B7" s="95" t="s">
        <v>160</v>
      </c>
      <c r="C7" s="95" t="s">
        <v>161</v>
      </c>
      <c r="D7" s="95" t="s">
        <v>162</v>
      </c>
      <c r="E7" s="95" t="s">
        <v>163</v>
      </c>
      <c r="F7" s="95" t="s">
        <v>164</v>
      </c>
    </row>
    <row r="8" spans="1:6">
      <c r="A8" s="96" t="s">
        <v>165</v>
      </c>
      <c r="B8" s="96"/>
      <c r="C8" s="97">
        <v>76038857</v>
      </c>
      <c r="D8" s="97">
        <v>2375627.25</v>
      </c>
      <c r="E8" s="97">
        <v>3.1242279851734196</v>
      </c>
      <c r="F8" s="97">
        <v>78414484.25</v>
      </c>
    </row>
    <row r="9" spans="1:6">
      <c r="A9" s="98" t="s">
        <v>166</v>
      </c>
      <c r="B9" s="98"/>
      <c r="C9" s="99">
        <v>22349700</v>
      </c>
      <c r="D9" s="99">
        <v>17431.2499999963</v>
      </c>
      <c r="E9" s="99">
        <v>7.7993216911172294E-2</v>
      </c>
      <c r="F9" s="99">
        <v>22367131.25</v>
      </c>
    </row>
    <row r="10" spans="1:6">
      <c r="A10" s="98" t="s">
        <v>167</v>
      </c>
      <c r="B10" s="98"/>
      <c r="C10" s="99">
        <v>22349700</v>
      </c>
      <c r="D10" s="99">
        <v>17431.2499999963</v>
      </c>
      <c r="E10" s="99">
        <v>7.7993216911172294E-2</v>
      </c>
      <c r="F10" s="99">
        <v>22367131.25</v>
      </c>
    </row>
    <row r="11" spans="1:6">
      <c r="A11" s="100" t="s">
        <v>168</v>
      </c>
      <c r="B11" s="100"/>
      <c r="C11" s="101">
        <v>22101200</v>
      </c>
      <c r="D11" s="101">
        <v>-70068.750000003696</v>
      </c>
      <c r="E11" s="101">
        <v>-0.31703595279895996</v>
      </c>
      <c r="F11" s="101">
        <v>22031131.25</v>
      </c>
    </row>
    <row r="12" spans="1:6">
      <c r="A12" s="100" t="s">
        <v>169</v>
      </c>
      <c r="B12" s="100"/>
      <c r="C12" s="101">
        <v>22101200</v>
      </c>
      <c r="D12" s="101">
        <v>-70068.750000003696</v>
      </c>
      <c r="E12" s="101">
        <v>-0.31703595279895996</v>
      </c>
      <c r="F12" s="101">
        <v>22031131.25</v>
      </c>
    </row>
    <row r="13" spans="1:6">
      <c r="A13" s="118" t="s">
        <v>464</v>
      </c>
      <c r="B13" s="118"/>
      <c r="C13" s="119">
        <v>21467043</v>
      </c>
      <c r="D13" s="119">
        <v>214647.759999998</v>
      </c>
      <c r="E13" s="119">
        <v>0.99989439626127308</v>
      </c>
      <c r="F13" s="119">
        <v>21681690.760000002</v>
      </c>
    </row>
    <row r="14" spans="1:6" s="105" customFormat="1">
      <c r="A14" s="102">
        <v>5</v>
      </c>
      <c r="B14" s="103" t="s">
        <v>194</v>
      </c>
      <c r="C14" s="104">
        <v>6499843</v>
      </c>
      <c r="D14" s="104">
        <v>494157</v>
      </c>
      <c r="E14" s="104">
        <v>7.6025990166224</v>
      </c>
      <c r="F14" s="104">
        <v>6994000</v>
      </c>
    </row>
    <row r="15" spans="1:6" s="105" customFormat="1">
      <c r="A15" s="102">
        <v>54</v>
      </c>
      <c r="B15" s="103" t="s">
        <v>195</v>
      </c>
      <c r="C15" s="104">
        <v>6499843</v>
      </c>
      <c r="D15" s="104">
        <v>494157</v>
      </c>
      <c r="E15" s="104">
        <v>7.6025990166224</v>
      </c>
      <c r="F15" s="104">
        <v>6994000</v>
      </c>
    </row>
    <row r="16" spans="1:6" s="109" customFormat="1" ht="25.5">
      <c r="A16" s="106">
        <v>542</v>
      </c>
      <c r="B16" s="107" t="s">
        <v>196</v>
      </c>
      <c r="C16" s="108">
        <v>4117843</v>
      </c>
      <c r="D16" s="108">
        <v>314157</v>
      </c>
      <c r="E16" s="108">
        <v>7.6291641036338698</v>
      </c>
      <c r="F16" s="108">
        <v>4432000</v>
      </c>
    </row>
    <row r="17" spans="1:6" s="109" customFormat="1" ht="25.5">
      <c r="A17" s="106">
        <v>544</v>
      </c>
      <c r="B17" s="107" t="s">
        <v>197</v>
      </c>
      <c r="C17" s="108">
        <v>2382000</v>
      </c>
      <c r="D17" s="108">
        <v>180000</v>
      </c>
      <c r="E17" s="108">
        <v>7.5566750629722907</v>
      </c>
      <c r="F17" s="108">
        <v>2562000</v>
      </c>
    </row>
    <row r="18" spans="1:6">
      <c r="A18" s="120" t="s">
        <v>465</v>
      </c>
      <c r="B18" s="120"/>
      <c r="C18" s="121">
        <v>14839500</v>
      </c>
      <c r="D18" s="121">
        <v>-279509.24</v>
      </c>
      <c r="E18" s="121">
        <v>-1.8835489066343201</v>
      </c>
      <c r="F18" s="121">
        <v>14559990.76</v>
      </c>
    </row>
    <row r="19" spans="1:6" s="105" customFormat="1">
      <c r="A19" s="102">
        <v>3</v>
      </c>
      <c r="B19" s="103" t="s">
        <v>170</v>
      </c>
      <c r="C19" s="104">
        <v>14839500</v>
      </c>
      <c r="D19" s="104">
        <v>-279509.24</v>
      </c>
      <c r="E19" s="104">
        <v>-1.8835489066343201</v>
      </c>
      <c r="F19" s="104">
        <v>14559990.76</v>
      </c>
    </row>
    <row r="20" spans="1:6" s="105" customFormat="1">
      <c r="A20" s="102">
        <v>31</v>
      </c>
      <c r="B20" s="103" t="s">
        <v>171</v>
      </c>
      <c r="C20" s="104">
        <v>6734500</v>
      </c>
      <c r="D20" s="104">
        <v>121559.51</v>
      </c>
      <c r="E20" s="104">
        <v>1.80502650530848</v>
      </c>
      <c r="F20" s="104">
        <v>6856059.5099999998</v>
      </c>
    </row>
    <row r="21" spans="1:6" s="109" customFormat="1">
      <c r="A21" s="106">
        <v>311</v>
      </c>
      <c r="B21" s="107" t="s">
        <v>172</v>
      </c>
      <c r="C21" s="108">
        <v>5803900</v>
      </c>
      <c r="D21" s="108">
        <v>99460.509999999806</v>
      </c>
      <c r="E21" s="108">
        <v>1.71368407450162</v>
      </c>
      <c r="F21" s="108">
        <v>5903360.5099999998</v>
      </c>
    </row>
    <row r="22" spans="1:6" s="109" customFormat="1">
      <c r="A22" s="106">
        <v>312</v>
      </c>
      <c r="B22" s="107" t="s">
        <v>173</v>
      </c>
      <c r="C22" s="108">
        <v>59000</v>
      </c>
      <c r="D22" s="108">
        <v>0</v>
      </c>
      <c r="E22" s="108">
        <v>0</v>
      </c>
      <c r="F22" s="108">
        <v>59000</v>
      </c>
    </row>
    <row r="23" spans="1:6" s="109" customFormat="1">
      <c r="A23" s="106">
        <v>313</v>
      </c>
      <c r="B23" s="107" t="s">
        <v>174</v>
      </c>
      <c r="C23" s="108">
        <v>871600</v>
      </c>
      <c r="D23" s="108">
        <v>22099</v>
      </c>
      <c r="E23" s="108">
        <v>2.5354520422211997</v>
      </c>
      <c r="F23" s="108">
        <v>893699</v>
      </c>
    </row>
    <row r="24" spans="1:6" s="105" customFormat="1">
      <c r="A24" s="102">
        <v>32</v>
      </c>
      <c r="B24" s="103" t="s">
        <v>175</v>
      </c>
      <c r="C24" s="104">
        <v>3550000</v>
      </c>
      <c r="D24" s="104">
        <v>56500</v>
      </c>
      <c r="E24" s="104">
        <v>1.59154929577465</v>
      </c>
      <c r="F24" s="104">
        <v>3606500</v>
      </c>
    </row>
    <row r="25" spans="1:6" s="109" customFormat="1">
      <c r="A25" s="106">
        <v>321</v>
      </c>
      <c r="B25" s="107" t="s">
        <v>176</v>
      </c>
      <c r="C25" s="108">
        <v>140000</v>
      </c>
      <c r="D25" s="108">
        <v>4000</v>
      </c>
      <c r="E25" s="108">
        <v>2.8571428571428603</v>
      </c>
      <c r="F25" s="108">
        <v>144000</v>
      </c>
    </row>
    <row r="26" spans="1:6" s="109" customFormat="1">
      <c r="A26" s="106">
        <v>322</v>
      </c>
      <c r="B26" s="107" t="s">
        <v>177</v>
      </c>
      <c r="C26" s="108">
        <v>779000</v>
      </c>
      <c r="D26" s="108">
        <v>2500</v>
      </c>
      <c r="E26" s="108">
        <v>0.32092426187419798</v>
      </c>
      <c r="F26" s="108">
        <v>781500</v>
      </c>
    </row>
    <row r="27" spans="1:6" s="109" customFormat="1">
      <c r="A27" s="106">
        <v>323</v>
      </c>
      <c r="B27" s="107" t="s">
        <v>178</v>
      </c>
      <c r="C27" s="108">
        <v>2166000</v>
      </c>
      <c r="D27" s="108">
        <v>70000</v>
      </c>
      <c r="E27" s="108">
        <v>3.2317636195752502</v>
      </c>
      <c r="F27" s="108">
        <v>2236000</v>
      </c>
    </row>
    <row r="28" spans="1:6" s="109" customFormat="1">
      <c r="A28" s="106">
        <v>324</v>
      </c>
      <c r="B28" s="107" t="s">
        <v>179</v>
      </c>
      <c r="C28" s="108">
        <v>27000</v>
      </c>
      <c r="D28" s="108">
        <v>0</v>
      </c>
      <c r="E28" s="108">
        <v>0</v>
      </c>
      <c r="F28" s="108">
        <v>27000</v>
      </c>
    </row>
    <row r="29" spans="1:6" s="109" customFormat="1">
      <c r="A29" s="106">
        <v>329</v>
      </c>
      <c r="B29" s="107" t="s">
        <v>180</v>
      </c>
      <c r="C29" s="108">
        <v>438000</v>
      </c>
      <c r="D29" s="108">
        <v>-20000</v>
      </c>
      <c r="E29" s="108">
        <v>-4.5662100456620998</v>
      </c>
      <c r="F29" s="108">
        <v>418000</v>
      </c>
    </row>
    <row r="30" spans="1:6" s="105" customFormat="1">
      <c r="A30" s="102">
        <v>34</v>
      </c>
      <c r="B30" s="103" t="s">
        <v>181</v>
      </c>
      <c r="C30" s="104">
        <v>4320000</v>
      </c>
      <c r="D30" s="104">
        <v>-370000</v>
      </c>
      <c r="E30" s="104">
        <v>-8.5648148148148202</v>
      </c>
      <c r="F30" s="104">
        <v>3950000</v>
      </c>
    </row>
    <row r="31" spans="1:6" s="109" customFormat="1">
      <c r="A31" s="106">
        <v>342</v>
      </c>
      <c r="B31" s="107" t="s">
        <v>182</v>
      </c>
      <c r="C31" s="108">
        <v>1850000</v>
      </c>
      <c r="D31" s="108">
        <v>-400000</v>
      </c>
      <c r="E31" s="108">
        <v>-21.6216216216216</v>
      </c>
      <c r="F31" s="108">
        <v>1450000</v>
      </c>
    </row>
    <row r="32" spans="1:6" s="109" customFormat="1">
      <c r="A32" s="106">
        <v>343</v>
      </c>
      <c r="B32" s="107" t="s">
        <v>183</v>
      </c>
      <c r="C32" s="108">
        <v>2470000</v>
      </c>
      <c r="D32" s="108">
        <v>30000</v>
      </c>
      <c r="E32" s="108">
        <v>1.2145748987854301</v>
      </c>
      <c r="F32" s="108">
        <v>2500000</v>
      </c>
    </row>
    <row r="33" spans="1:6" s="105" customFormat="1">
      <c r="A33" s="102">
        <v>35</v>
      </c>
      <c r="B33" s="103" t="s">
        <v>184</v>
      </c>
      <c r="C33" s="104">
        <v>20000</v>
      </c>
      <c r="D33" s="104">
        <v>0</v>
      </c>
      <c r="E33" s="104">
        <v>0</v>
      </c>
      <c r="F33" s="104">
        <v>20000</v>
      </c>
    </row>
    <row r="34" spans="1:6" s="109" customFormat="1" ht="14.85" customHeight="1">
      <c r="A34" s="106">
        <v>352</v>
      </c>
      <c r="B34" s="107" t="s">
        <v>185</v>
      </c>
      <c r="C34" s="108">
        <v>20000</v>
      </c>
      <c r="D34" s="108">
        <v>0</v>
      </c>
      <c r="E34" s="108">
        <v>0</v>
      </c>
      <c r="F34" s="108">
        <v>20000</v>
      </c>
    </row>
    <row r="35" spans="1:6" s="105" customFormat="1">
      <c r="A35" s="102">
        <v>36</v>
      </c>
      <c r="B35" s="103" t="s">
        <v>186</v>
      </c>
      <c r="C35" s="104">
        <v>5000</v>
      </c>
      <c r="D35" s="104">
        <v>30000</v>
      </c>
      <c r="E35" s="104">
        <v>600</v>
      </c>
      <c r="F35" s="104">
        <v>35000</v>
      </c>
    </row>
    <row r="36" spans="1:6" s="109" customFormat="1">
      <c r="A36" s="106">
        <v>363</v>
      </c>
      <c r="B36" s="107" t="s">
        <v>187</v>
      </c>
      <c r="C36" s="108">
        <v>5000</v>
      </c>
      <c r="D36" s="108">
        <v>30000</v>
      </c>
      <c r="E36" s="108">
        <v>600</v>
      </c>
      <c r="F36" s="108">
        <v>35000</v>
      </c>
    </row>
    <row r="37" spans="1:6" s="105" customFormat="1" ht="14.1" customHeight="1">
      <c r="A37" s="102">
        <v>37</v>
      </c>
      <c r="B37" s="103" t="s">
        <v>188</v>
      </c>
      <c r="C37" s="104">
        <v>10000</v>
      </c>
      <c r="D37" s="104">
        <v>0</v>
      </c>
      <c r="E37" s="104">
        <v>0</v>
      </c>
      <c r="F37" s="104">
        <v>10000</v>
      </c>
    </row>
    <row r="38" spans="1:6" s="109" customFormat="1">
      <c r="A38" s="106">
        <v>372</v>
      </c>
      <c r="B38" s="107" t="s">
        <v>189</v>
      </c>
      <c r="C38" s="108">
        <v>10000</v>
      </c>
      <c r="D38" s="108">
        <v>0</v>
      </c>
      <c r="E38" s="108">
        <v>0</v>
      </c>
      <c r="F38" s="108">
        <v>10000</v>
      </c>
    </row>
    <row r="39" spans="1:6" s="105" customFormat="1">
      <c r="A39" s="102">
        <v>38</v>
      </c>
      <c r="B39" s="103" t="s">
        <v>190</v>
      </c>
      <c r="C39" s="104">
        <v>200000</v>
      </c>
      <c r="D39" s="104">
        <v>-117568.75</v>
      </c>
      <c r="E39" s="104">
        <v>-58.784374999999997</v>
      </c>
      <c r="F39" s="104">
        <v>82431.25</v>
      </c>
    </row>
    <row r="40" spans="1:6" s="109" customFormat="1">
      <c r="A40" s="106">
        <v>385</v>
      </c>
      <c r="B40" s="107" t="s">
        <v>193</v>
      </c>
      <c r="C40" s="108">
        <v>200000</v>
      </c>
      <c r="D40" s="108">
        <v>-117568.75</v>
      </c>
      <c r="E40" s="108">
        <v>-58.784374999999997</v>
      </c>
      <c r="F40" s="108">
        <v>82431.25</v>
      </c>
    </row>
    <row r="41" spans="1:6">
      <c r="A41" s="120" t="s">
        <v>466</v>
      </c>
      <c r="B41" s="120"/>
      <c r="C41" s="121">
        <v>2200</v>
      </c>
      <c r="D41" s="121">
        <v>0</v>
      </c>
      <c r="E41" s="121">
        <v>0</v>
      </c>
      <c r="F41" s="121">
        <v>2200</v>
      </c>
    </row>
    <row r="42" spans="1:6" s="105" customFormat="1">
      <c r="A42" s="102">
        <v>3</v>
      </c>
      <c r="B42" s="103" t="s">
        <v>170</v>
      </c>
      <c r="C42" s="104">
        <v>2200</v>
      </c>
      <c r="D42" s="104">
        <v>0</v>
      </c>
      <c r="E42" s="104">
        <v>0</v>
      </c>
      <c r="F42" s="104">
        <v>2200</v>
      </c>
    </row>
    <row r="43" spans="1:6" s="105" customFormat="1">
      <c r="A43" s="102">
        <v>38</v>
      </c>
      <c r="B43" s="103" t="s">
        <v>190</v>
      </c>
      <c r="C43" s="104">
        <v>2200</v>
      </c>
      <c r="D43" s="104">
        <v>0</v>
      </c>
      <c r="E43" s="104">
        <v>0</v>
      </c>
      <c r="F43" s="104">
        <v>2200</v>
      </c>
    </row>
    <row r="44" spans="1:6" s="109" customFormat="1">
      <c r="A44" s="106">
        <v>383</v>
      </c>
      <c r="B44" s="107" t="s">
        <v>192</v>
      </c>
      <c r="C44" s="108">
        <v>2200</v>
      </c>
      <c r="D44" s="108">
        <v>0</v>
      </c>
      <c r="E44" s="108">
        <v>0</v>
      </c>
      <c r="F44" s="108">
        <v>2200</v>
      </c>
    </row>
    <row r="45" spans="1:6">
      <c r="A45" s="120" t="s">
        <v>467</v>
      </c>
      <c r="B45" s="120"/>
      <c r="C45" s="121">
        <v>107000</v>
      </c>
      <c r="D45" s="121">
        <v>0</v>
      </c>
      <c r="E45" s="121">
        <v>0</v>
      </c>
      <c r="F45" s="121">
        <v>107000</v>
      </c>
    </row>
    <row r="46" spans="1:6" s="105" customFormat="1">
      <c r="A46" s="102">
        <v>3</v>
      </c>
      <c r="B46" s="103" t="s">
        <v>170</v>
      </c>
      <c r="C46" s="104">
        <v>107000</v>
      </c>
      <c r="D46" s="104">
        <v>0</v>
      </c>
      <c r="E46" s="104">
        <v>0</v>
      </c>
      <c r="F46" s="104">
        <v>107000</v>
      </c>
    </row>
    <row r="47" spans="1:6" s="105" customFormat="1">
      <c r="A47" s="102">
        <v>38</v>
      </c>
      <c r="B47" s="103" t="s">
        <v>190</v>
      </c>
      <c r="C47" s="104">
        <v>107000</v>
      </c>
      <c r="D47" s="104">
        <v>0</v>
      </c>
      <c r="E47" s="104">
        <v>0</v>
      </c>
      <c r="F47" s="104">
        <v>107000</v>
      </c>
    </row>
    <row r="48" spans="1:6" s="109" customFormat="1">
      <c r="A48" s="106">
        <v>381</v>
      </c>
      <c r="B48" s="107" t="s">
        <v>191</v>
      </c>
      <c r="C48" s="108">
        <v>107000</v>
      </c>
      <c r="D48" s="108">
        <v>0</v>
      </c>
      <c r="E48" s="108">
        <v>0</v>
      </c>
      <c r="F48" s="108">
        <v>107000</v>
      </c>
    </row>
    <row r="49" spans="1:6">
      <c r="A49" s="120" t="s">
        <v>468</v>
      </c>
      <c r="B49" s="120"/>
      <c r="C49" s="121">
        <v>18500</v>
      </c>
      <c r="D49" s="121">
        <v>0</v>
      </c>
      <c r="E49" s="121">
        <v>0</v>
      </c>
      <c r="F49" s="121">
        <v>18500</v>
      </c>
    </row>
    <row r="50" spans="1:6" s="105" customFormat="1">
      <c r="A50" s="102">
        <v>3</v>
      </c>
      <c r="B50" s="103" t="s">
        <v>170</v>
      </c>
      <c r="C50" s="104">
        <v>18500</v>
      </c>
      <c r="D50" s="104">
        <v>0</v>
      </c>
      <c r="E50" s="104">
        <v>0</v>
      </c>
      <c r="F50" s="104">
        <v>18500</v>
      </c>
    </row>
    <row r="51" spans="1:6" s="105" customFormat="1">
      <c r="A51" s="102">
        <v>38</v>
      </c>
      <c r="B51" s="103" t="s">
        <v>190</v>
      </c>
      <c r="C51" s="104">
        <v>18500</v>
      </c>
      <c r="D51" s="104">
        <v>0</v>
      </c>
      <c r="E51" s="104">
        <v>0</v>
      </c>
      <c r="F51" s="104">
        <v>18500</v>
      </c>
    </row>
    <row r="52" spans="1:6" s="109" customFormat="1">
      <c r="A52" s="106">
        <v>381</v>
      </c>
      <c r="B52" s="107" t="s">
        <v>191</v>
      </c>
      <c r="C52" s="108">
        <v>18500</v>
      </c>
      <c r="D52" s="108">
        <v>0</v>
      </c>
      <c r="E52" s="108">
        <v>0</v>
      </c>
      <c r="F52" s="108">
        <v>18500</v>
      </c>
    </row>
    <row r="53" spans="1:6">
      <c r="A53" s="118" t="s">
        <v>469</v>
      </c>
      <c r="B53" s="118"/>
      <c r="C53" s="119">
        <v>240000</v>
      </c>
      <c r="D53" s="119">
        <v>29440.49</v>
      </c>
      <c r="E53" s="119">
        <v>12.266870833333298</v>
      </c>
      <c r="F53" s="119">
        <v>269440.49</v>
      </c>
    </row>
    <row r="54" spans="1:6">
      <c r="A54" s="120" t="s">
        <v>465</v>
      </c>
      <c r="B54" s="120"/>
      <c r="C54" s="121">
        <v>240000</v>
      </c>
      <c r="D54" s="121">
        <v>29440.49</v>
      </c>
      <c r="E54" s="121">
        <v>12.266870833333298</v>
      </c>
      <c r="F54" s="121">
        <v>269440.49</v>
      </c>
    </row>
    <row r="55" spans="1:6" s="105" customFormat="1">
      <c r="A55" s="102">
        <v>3</v>
      </c>
      <c r="B55" s="103" t="s">
        <v>170</v>
      </c>
      <c r="C55" s="104">
        <v>240000</v>
      </c>
      <c r="D55" s="104">
        <v>29440.49</v>
      </c>
      <c r="E55" s="104">
        <v>12.266870833333298</v>
      </c>
      <c r="F55" s="104">
        <v>269440.49</v>
      </c>
    </row>
    <row r="56" spans="1:6" s="105" customFormat="1">
      <c r="A56" s="102">
        <v>31</v>
      </c>
      <c r="B56" s="103" t="s">
        <v>171</v>
      </c>
      <c r="C56" s="104">
        <v>240000</v>
      </c>
      <c r="D56" s="104">
        <v>29440.49</v>
      </c>
      <c r="E56" s="104">
        <v>12.266870833333298</v>
      </c>
      <c r="F56" s="104">
        <v>269440.49</v>
      </c>
    </row>
    <row r="57" spans="1:6" s="109" customFormat="1">
      <c r="A57" s="106">
        <v>311</v>
      </c>
      <c r="B57" s="107" t="s">
        <v>172</v>
      </c>
      <c r="C57" s="108">
        <v>208200</v>
      </c>
      <c r="D57" s="108">
        <v>25539.49</v>
      </c>
      <c r="E57" s="108">
        <v>12.266805955811702</v>
      </c>
      <c r="F57" s="108">
        <v>233739.49</v>
      </c>
    </row>
    <row r="58" spans="1:6" s="109" customFormat="1">
      <c r="A58" s="106">
        <v>313</v>
      </c>
      <c r="B58" s="107" t="s">
        <v>174</v>
      </c>
      <c r="C58" s="108">
        <v>31800</v>
      </c>
      <c r="D58" s="108">
        <v>3901</v>
      </c>
      <c r="E58" s="108">
        <v>12.267295597484301</v>
      </c>
      <c r="F58" s="108">
        <v>35701</v>
      </c>
    </row>
    <row r="59" spans="1:6">
      <c r="A59" s="118" t="s">
        <v>470</v>
      </c>
      <c r="B59" s="118"/>
      <c r="C59" s="119">
        <v>80000</v>
      </c>
      <c r="D59" s="119">
        <v>0</v>
      </c>
      <c r="E59" s="119">
        <v>0</v>
      </c>
      <c r="F59" s="119">
        <v>80000</v>
      </c>
    </row>
    <row r="60" spans="1:6">
      <c r="A60" s="120" t="s">
        <v>465</v>
      </c>
      <c r="B60" s="120"/>
      <c r="C60" s="121">
        <v>80000</v>
      </c>
      <c r="D60" s="121">
        <v>0</v>
      </c>
      <c r="E60" s="121">
        <v>0</v>
      </c>
      <c r="F60" s="121">
        <v>80000</v>
      </c>
    </row>
    <row r="61" spans="1:6" s="105" customFormat="1">
      <c r="A61" s="102">
        <v>3</v>
      </c>
      <c r="B61" s="103" t="s">
        <v>170</v>
      </c>
      <c r="C61" s="104">
        <v>80000</v>
      </c>
      <c r="D61" s="104">
        <v>0</v>
      </c>
      <c r="E61" s="104">
        <v>0</v>
      </c>
      <c r="F61" s="104">
        <v>80000</v>
      </c>
    </row>
    <row r="62" spans="1:6" s="105" customFormat="1">
      <c r="A62" s="102">
        <v>31</v>
      </c>
      <c r="B62" s="103" t="s">
        <v>171</v>
      </c>
      <c r="C62" s="104">
        <v>80000</v>
      </c>
      <c r="D62" s="104">
        <v>0</v>
      </c>
      <c r="E62" s="104">
        <v>0</v>
      </c>
      <c r="F62" s="104">
        <v>80000</v>
      </c>
    </row>
    <row r="63" spans="1:6" s="109" customFormat="1">
      <c r="A63" s="106">
        <v>311</v>
      </c>
      <c r="B63" s="107" t="s">
        <v>172</v>
      </c>
      <c r="C63" s="108">
        <v>68200</v>
      </c>
      <c r="D63" s="108">
        <v>0</v>
      </c>
      <c r="E63" s="108">
        <v>0</v>
      </c>
      <c r="F63" s="108">
        <v>68200</v>
      </c>
    </row>
    <row r="64" spans="1:6" s="109" customFormat="1">
      <c r="A64" s="106">
        <v>313</v>
      </c>
      <c r="B64" s="107" t="s">
        <v>174</v>
      </c>
      <c r="C64" s="108">
        <v>11800</v>
      </c>
      <c r="D64" s="108">
        <v>0</v>
      </c>
      <c r="E64" s="108">
        <v>0</v>
      </c>
      <c r="F64" s="108">
        <v>11800</v>
      </c>
    </row>
    <row r="65" spans="1:6">
      <c r="A65" s="118" t="s">
        <v>471</v>
      </c>
      <c r="B65" s="118"/>
      <c r="C65" s="119">
        <v>314157</v>
      </c>
      <c r="D65" s="119">
        <v>-314157</v>
      </c>
      <c r="E65" s="119">
        <v>-100</v>
      </c>
      <c r="F65" s="119">
        <v>0</v>
      </c>
    </row>
    <row r="66" spans="1:6" s="105" customFormat="1">
      <c r="A66" s="102">
        <v>5</v>
      </c>
      <c r="B66" s="103" t="s">
        <v>194</v>
      </c>
      <c r="C66" s="104">
        <v>314157</v>
      </c>
      <c r="D66" s="104">
        <v>-314157</v>
      </c>
      <c r="E66" s="104">
        <v>-100</v>
      </c>
      <c r="F66" s="104">
        <v>0</v>
      </c>
    </row>
    <row r="67" spans="1:6" s="105" customFormat="1">
      <c r="A67" s="102">
        <v>54</v>
      </c>
      <c r="B67" s="103" t="s">
        <v>195</v>
      </c>
      <c r="C67" s="104">
        <v>314157</v>
      </c>
      <c r="D67" s="104">
        <v>-314157</v>
      </c>
      <c r="E67" s="104">
        <v>-100</v>
      </c>
      <c r="F67" s="104">
        <v>0</v>
      </c>
    </row>
    <row r="68" spans="1:6" s="109" customFormat="1" ht="25.5">
      <c r="A68" s="106">
        <v>542</v>
      </c>
      <c r="B68" s="107" t="s">
        <v>196</v>
      </c>
      <c r="C68" s="108">
        <v>314157</v>
      </c>
      <c r="D68" s="108">
        <v>-314157</v>
      </c>
      <c r="E68" s="108">
        <v>-100</v>
      </c>
      <c r="F68" s="108">
        <v>0</v>
      </c>
    </row>
    <row r="69" spans="1:6">
      <c r="A69" s="100" t="s">
        <v>198</v>
      </c>
      <c r="B69" s="100"/>
      <c r="C69" s="101">
        <v>148500</v>
      </c>
      <c r="D69" s="101">
        <v>87500</v>
      </c>
      <c r="E69" s="101">
        <v>58.922558922558899</v>
      </c>
      <c r="F69" s="101">
        <v>236000</v>
      </c>
    </row>
    <row r="70" spans="1:6">
      <c r="A70" s="100" t="s">
        <v>199</v>
      </c>
      <c r="B70" s="100"/>
      <c r="C70" s="101">
        <v>148500</v>
      </c>
      <c r="D70" s="101">
        <v>87500</v>
      </c>
      <c r="E70" s="101">
        <v>58.922558922558899</v>
      </c>
      <c r="F70" s="101">
        <v>236000</v>
      </c>
    </row>
    <row r="71" spans="1:6">
      <c r="A71" s="118" t="s">
        <v>470</v>
      </c>
      <c r="B71" s="118"/>
      <c r="C71" s="119">
        <v>0</v>
      </c>
      <c r="D71" s="119">
        <v>43700</v>
      </c>
      <c r="E71" s="119"/>
      <c r="F71" s="119">
        <v>43700</v>
      </c>
    </row>
    <row r="72" spans="1:6">
      <c r="A72" s="120" t="s">
        <v>465</v>
      </c>
      <c r="B72" s="120"/>
      <c r="C72" s="121">
        <v>0</v>
      </c>
      <c r="D72" s="121">
        <v>43700</v>
      </c>
      <c r="E72" s="121"/>
      <c r="F72" s="121">
        <v>43700</v>
      </c>
    </row>
    <row r="73" spans="1:6" s="105" customFormat="1">
      <c r="A73" s="102">
        <v>4</v>
      </c>
      <c r="B73" s="103" t="s">
        <v>200</v>
      </c>
      <c r="C73" s="104">
        <v>0</v>
      </c>
      <c r="D73" s="104">
        <v>43700</v>
      </c>
      <c r="E73" s="104"/>
      <c r="F73" s="104">
        <v>43700</v>
      </c>
    </row>
    <row r="74" spans="1:6" s="105" customFormat="1">
      <c r="A74" s="102">
        <v>42</v>
      </c>
      <c r="B74" s="103" t="s">
        <v>201</v>
      </c>
      <c r="C74" s="104">
        <v>0</v>
      </c>
      <c r="D74" s="104">
        <v>43700</v>
      </c>
      <c r="E74" s="104"/>
      <c r="F74" s="104">
        <v>43700</v>
      </c>
    </row>
    <row r="75" spans="1:6" s="109" customFormat="1">
      <c r="A75" s="106">
        <v>422</v>
      </c>
      <c r="B75" s="107" t="s">
        <v>202</v>
      </c>
      <c r="C75" s="108">
        <v>0</v>
      </c>
      <c r="D75" s="108">
        <v>43700</v>
      </c>
      <c r="E75" s="108"/>
      <c r="F75" s="108">
        <v>43700</v>
      </c>
    </row>
    <row r="76" spans="1:6">
      <c r="A76" s="118" t="s">
        <v>471</v>
      </c>
      <c r="B76" s="118"/>
      <c r="C76" s="119">
        <v>148500</v>
      </c>
      <c r="D76" s="119">
        <v>43800</v>
      </c>
      <c r="E76" s="119">
        <v>29.494949494949498</v>
      </c>
      <c r="F76" s="119">
        <v>192300</v>
      </c>
    </row>
    <row r="77" spans="1:6">
      <c r="A77" s="120" t="s">
        <v>465</v>
      </c>
      <c r="B77" s="120"/>
      <c r="C77" s="121">
        <v>148500</v>
      </c>
      <c r="D77" s="121">
        <v>43800</v>
      </c>
      <c r="E77" s="121">
        <v>29.494949494949498</v>
      </c>
      <c r="F77" s="121">
        <v>192300</v>
      </c>
    </row>
    <row r="78" spans="1:6" s="105" customFormat="1">
      <c r="A78" s="102">
        <v>4</v>
      </c>
      <c r="B78" s="103" t="s">
        <v>200</v>
      </c>
      <c r="C78" s="104">
        <v>148500</v>
      </c>
      <c r="D78" s="104">
        <v>43800</v>
      </c>
      <c r="E78" s="104">
        <v>29.494949494949498</v>
      </c>
      <c r="F78" s="104">
        <v>192300</v>
      </c>
    </row>
    <row r="79" spans="1:6" s="105" customFormat="1">
      <c r="A79" s="102">
        <v>42</v>
      </c>
      <c r="B79" s="103" t="s">
        <v>201</v>
      </c>
      <c r="C79" s="104">
        <v>148500</v>
      </c>
      <c r="D79" s="104">
        <v>43800</v>
      </c>
      <c r="E79" s="104">
        <v>29.494949494949498</v>
      </c>
      <c r="F79" s="104">
        <v>192300</v>
      </c>
    </row>
    <row r="80" spans="1:6" s="109" customFormat="1">
      <c r="A80" s="106">
        <v>422</v>
      </c>
      <c r="B80" s="107" t="s">
        <v>202</v>
      </c>
      <c r="C80" s="108">
        <v>133500</v>
      </c>
      <c r="D80" s="108">
        <v>43800</v>
      </c>
      <c r="E80" s="108">
        <v>32.808988764044898</v>
      </c>
      <c r="F80" s="108">
        <v>177300</v>
      </c>
    </row>
    <row r="81" spans="1:6" s="109" customFormat="1">
      <c r="A81" s="106">
        <v>426</v>
      </c>
      <c r="B81" s="107" t="s">
        <v>203</v>
      </c>
      <c r="C81" s="108">
        <v>15000</v>
      </c>
      <c r="D81" s="108">
        <v>0</v>
      </c>
      <c r="E81" s="108">
        <v>0</v>
      </c>
      <c r="F81" s="108">
        <v>15000</v>
      </c>
    </row>
    <row r="82" spans="1:6">
      <c r="A82" s="100" t="s">
        <v>204</v>
      </c>
      <c r="B82" s="100"/>
      <c r="C82" s="101">
        <v>100000</v>
      </c>
      <c r="D82" s="101">
        <v>0</v>
      </c>
      <c r="E82" s="101">
        <v>0</v>
      </c>
      <c r="F82" s="101">
        <v>100000</v>
      </c>
    </row>
    <row r="83" spans="1:6">
      <c r="A83" s="100" t="s">
        <v>205</v>
      </c>
      <c r="B83" s="100"/>
      <c r="C83" s="101">
        <v>100000</v>
      </c>
      <c r="D83" s="101">
        <v>0</v>
      </c>
      <c r="E83" s="101">
        <v>0</v>
      </c>
      <c r="F83" s="101">
        <v>100000</v>
      </c>
    </row>
    <row r="84" spans="1:6">
      <c r="A84" s="118" t="s">
        <v>464</v>
      </c>
      <c r="B84" s="118"/>
      <c r="C84" s="119">
        <v>100000</v>
      </c>
      <c r="D84" s="119">
        <v>0</v>
      </c>
      <c r="E84" s="119">
        <v>0</v>
      </c>
      <c r="F84" s="119">
        <v>100000</v>
      </c>
    </row>
    <row r="85" spans="1:6">
      <c r="A85" s="120" t="s">
        <v>472</v>
      </c>
      <c r="B85" s="120"/>
      <c r="C85" s="121">
        <v>100000</v>
      </c>
      <c r="D85" s="121">
        <v>0</v>
      </c>
      <c r="E85" s="121">
        <v>0</v>
      </c>
      <c r="F85" s="121">
        <v>100000</v>
      </c>
    </row>
    <row r="86" spans="1:6" s="105" customFormat="1">
      <c r="A86" s="102">
        <v>3</v>
      </c>
      <c r="B86" s="103" t="s">
        <v>170</v>
      </c>
      <c r="C86" s="104">
        <v>100000</v>
      </c>
      <c r="D86" s="104">
        <v>0</v>
      </c>
      <c r="E86" s="104">
        <v>0</v>
      </c>
      <c r="F86" s="104">
        <v>100000</v>
      </c>
    </row>
    <row r="87" spans="1:6" s="105" customFormat="1">
      <c r="A87" s="102">
        <v>36</v>
      </c>
      <c r="B87" s="103" t="s">
        <v>186</v>
      </c>
      <c r="C87" s="104">
        <v>100000</v>
      </c>
      <c r="D87" s="104">
        <v>0</v>
      </c>
      <c r="E87" s="104">
        <v>0</v>
      </c>
      <c r="F87" s="104">
        <v>100000</v>
      </c>
    </row>
    <row r="88" spans="1:6" s="109" customFormat="1">
      <c r="A88" s="106">
        <v>363</v>
      </c>
      <c r="B88" s="107" t="s">
        <v>187</v>
      </c>
      <c r="C88" s="108">
        <v>100000</v>
      </c>
      <c r="D88" s="108">
        <v>0</v>
      </c>
      <c r="E88" s="108">
        <v>0</v>
      </c>
      <c r="F88" s="108">
        <v>100000</v>
      </c>
    </row>
    <row r="89" spans="1:6">
      <c r="A89" s="98" t="s">
        <v>206</v>
      </c>
      <c r="B89" s="98"/>
      <c r="C89" s="99">
        <v>18679957</v>
      </c>
      <c r="D89" s="99">
        <v>780896</v>
      </c>
      <c r="E89" s="99">
        <v>4.1803950619372401</v>
      </c>
      <c r="F89" s="99">
        <v>19460853</v>
      </c>
    </row>
    <row r="90" spans="1:6">
      <c r="A90" s="98" t="s">
        <v>207</v>
      </c>
      <c r="B90" s="98"/>
      <c r="C90" s="99">
        <v>1708900</v>
      </c>
      <c r="D90" s="99">
        <v>78900</v>
      </c>
      <c r="E90" s="99">
        <v>4.6170050909942102</v>
      </c>
      <c r="F90" s="99">
        <v>1787800</v>
      </c>
    </row>
    <row r="91" spans="1:6">
      <c r="A91" s="110" t="s">
        <v>208</v>
      </c>
      <c r="B91" s="110"/>
      <c r="C91" s="111">
        <v>469400</v>
      </c>
      <c r="D91" s="111">
        <v>0</v>
      </c>
      <c r="E91" s="111">
        <v>0</v>
      </c>
      <c r="F91" s="111">
        <v>469400</v>
      </c>
    </row>
    <row r="92" spans="1:6">
      <c r="A92" s="100" t="s">
        <v>209</v>
      </c>
      <c r="B92" s="100"/>
      <c r="C92" s="101">
        <v>469400</v>
      </c>
      <c r="D92" s="101">
        <v>0</v>
      </c>
      <c r="E92" s="101">
        <v>0</v>
      </c>
      <c r="F92" s="101">
        <v>469400</v>
      </c>
    </row>
    <row r="93" spans="1:6">
      <c r="A93" s="100" t="s">
        <v>210</v>
      </c>
      <c r="B93" s="100"/>
      <c r="C93" s="101">
        <v>469400</v>
      </c>
      <c r="D93" s="101">
        <v>0</v>
      </c>
      <c r="E93" s="101">
        <v>0</v>
      </c>
      <c r="F93" s="101">
        <v>469400</v>
      </c>
    </row>
    <row r="94" spans="1:6">
      <c r="A94" s="118" t="s">
        <v>464</v>
      </c>
      <c r="B94" s="118"/>
      <c r="C94" s="119">
        <v>469400</v>
      </c>
      <c r="D94" s="119">
        <v>0</v>
      </c>
      <c r="E94" s="119">
        <v>0</v>
      </c>
      <c r="F94" s="119">
        <v>469400</v>
      </c>
    </row>
    <row r="95" spans="1:6">
      <c r="A95" s="120" t="s">
        <v>473</v>
      </c>
      <c r="B95" s="120"/>
      <c r="C95" s="121">
        <v>469400</v>
      </c>
      <c r="D95" s="121">
        <v>0</v>
      </c>
      <c r="E95" s="121">
        <v>0</v>
      </c>
      <c r="F95" s="121">
        <v>469400</v>
      </c>
    </row>
    <row r="96" spans="1:6" s="105" customFormat="1">
      <c r="A96" s="102">
        <v>3</v>
      </c>
      <c r="B96" s="103" t="s">
        <v>170</v>
      </c>
      <c r="C96" s="104">
        <v>469400</v>
      </c>
      <c r="D96" s="104">
        <v>0</v>
      </c>
      <c r="E96" s="104">
        <v>0</v>
      </c>
      <c r="F96" s="104">
        <v>469400</v>
      </c>
    </row>
    <row r="97" spans="1:6" s="105" customFormat="1">
      <c r="A97" s="102">
        <v>31</v>
      </c>
      <c r="B97" s="103" t="s">
        <v>171</v>
      </c>
      <c r="C97" s="104">
        <v>360000</v>
      </c>
      <c r="D97" s="104">
        <v>0</v>
      </c>
      <c r="E97" s="104">
        <v>0</v>
      </c>
      <c r="F97" s="104">
        <v>360000</v>
      </c>
    </row>
    <row r="98" spans="1:6" s="109" customFormat="1">
      <c r="A98" s="106">
        <v>311</v>
      </c>
      <c r="B98" s="107" t="s">
        <v>172</v>
      </c>
      <c r="C98" s="108">
        <v>311300</v>
      </c>
      <c r="D98" s="108">
        <v>0</v>
      </c>
      <c r="E98" s="108">
        <v>0</v>
      </c>
      <c r="F98" s="108">
        <v>311300</v>
      </c>
    </row>
    <row r="99" spans="1:6" s="109" customFormat="1">
      <c r="A99" s="106">
        <v>312</v>
      </c>
      <c r="B99" s="107" t="s">
        <v>173</v>
      </c>
      <c r="C99" s="108">
        <v>1500</v>
      </c>
      <c r="D99" s="108">
        <v>0</v>
      </c>
      <c r="E99" s="108">
        <v>0</v>
      </c>
      <c r="F99" s="108">
        <v>1500</v>
      </c>
    </row>
    <row r="100" spans="1:6" s="109" customFormat="1">
      <c r="A100" s="106">
        <v>313</v>
      </c>
      <c r="B100" s="107" t="s">
        <v>174</v>
      </c>
      <c r="C100" s="108">
        <v>47200</v>
      </c>
      <c r="D100" s="108">
        <v>0</v>
      </c>
      <c r="E100" s="108">
        <v>0</v>
      </c>
      <c r="F100" s="108">
        <v>47200</v>
      </c>
    </row>
    <row r="101" spans="1:6" s="105" customFormat="1">
      <c r="A101" s="102">
        <v>32</v>
      </c>
      <c r="B101" s="103" t="s">
        <v>175</v>
      </c>
      <c r="C101" s="104">
        <v>107400</v>
      </c>
      <c r="D101" s="104">
        <v>0</v>
      </c>
      <c r="E101" s="104">
        <v>0</v>
      </c>
      <c r="F101" s="104">
        <v>107400</v>
      </c>
    </row>
    <row r="102" spans="1:6" s="109" customFormat="1">
      <c r="A102" s="106">
        <v>321</v>
      </c>
      <c r="B102" s="107" t="s">
        <v>176</v>
      </c>
      <c r="C102" s="108">
        <v>17500</v>
      </c>
      <c r="D102" s="108">
        <v>0</v>
      </c>
      <c r="E102" s="108">
        <v>0</v>
      </c>
      <c r="F102" s="108">
        <v>17500</v>
      </c>
    </row>
    <row r="103" spans="1:6" s="109" customFormat="1">
      <c r="A103" s="106">
        <v>322</v>
      </c>
      <c r="B103" s="107" t="s">
        <v>177</v>
      </c>
      <c r="C103" s="108">
        <v>9000</v>
      </c>
      <c r="D103" s="108">
        <v>0</v>
      </c>
      <c r="E103" s="108">
        <v>0</v>
      </c>
      <c r="F103" s="108">
        <v>9000</v>
      </c>
    </row>
    <row r="104" spans="1:6" s="109" customFormat="1">
      <c r="A104" s="106">
        <v>323</v>
      </c>
      <c r="B104" s="107" t="s">
        <v>178</v>
      </c>
      <c r="C104" s="108">
        <v>80900</v>
      </c>
      <c r="D104" s="108">
        <v>0</v>
      </c>
      <c r="E104" s="108">
        <v>0</v>
      </c>
      <c r="F104" s="108">
        <v>80900</v>
      </c>
    </row>
    <row r="105" spans="1:6" s="105" customFormat="1">
      <c r="A105" s="102">
        <v>34</v>
      </c>
      <c r="B105" s="103" t="s">
        <v>181</v>
      </c>
      <c r="C105" s="104">
        <v>2000</v>
      </c>
      <c r="D105" s="104">
        <v>0</v>
      </c>
      <c r="E105" s="104">
        <v>0</v>
      </c>
      <c r="F105" s="104">
        <v>2000</v>
      </c>
    </row>
    <row r="106" spans="1:6" s="109" customFormat="1">
      <c r="A106" s="106">
        <v>343</v>
      </c>
      <c r="B106" s="107" t="s">
        <v>183</v>
      </c>
      <c r="C106" s="108">
        <v>2000</v>
      </c>
      <c r="D106" s="108">
        <v>0</v>
      </c>
      <c r="E106" s="108">
        <v>0</v>
      </c>
      <c r="F106" s="108">
        <v>2000</v>
      </c>
    </row>
    <row r="107" spans="1:6">
      <c r="A107" s="110" t="s">
        <v>211</v>
      </c>
      <c r="B107" s="110"/>
      <c r="C107" s="111">
        <v>936000</v>
      </c>
      <c r="D107" s="111">
        <v>47000</v>
      </c>
      <c r="E107" s="111">
        <v>5.0213675213675204</v>
      </c>
      <c r="F107" s="111">
        <v>983000</v>
      </c>
    </row>
    <row r="108" spans="1:6">
      <c r="A108" s="100" t="s">
        <v>209</v>
      </c>
      <c r="B108" s="100"/>
      <c r="C108" s="101">
        <v>936000</v>
      </c>
      <c r="D108" s="101">
        <v>47000</v>
      </c>
      <c r="E108" s="101">
        <v>5.0213675213675204</v>
      </c>
      <c r="F108" s="101">
        <v>983000</v>
      </c>
    </row>
    <row r="109" spans="1:6">
      <c r="A109" s="100" t="s">
        <v>210</v>
      </c>
      <c r="B109" s="100"/>
      <c r="C109" s="101">
        <v>936000</v>
      </c>
      <c r="D109" s="101">
        <v>47000</v>
      </c>
      <c r="E109" s="101">
        <v>5.0213675213675204</v>
      </c>
      <c r="F109" s="101">
        <v>983000</v>
      </c>
    </row>
    <row r="110" spans="1:6">
      <c r="A110" s="118" t="s">
        <v>464</v>
      </c>
      <c r="B110" s="118"/>
      <c r="C110" s="119">
        <v>916000</v>
      </c>
      <c r="D110" s="119">
        <v>39652.239999999998</v>
      </c>
      <c r="E110" s="119">
        <v>4.3288471615720496</v>
      </c>
      <c r="F110" s="119">
        <v>955652.24</v>
      </c>
    </row>
    <row r="111" spans="1:6">
      <c r="A111" s="120" t="s">
        <v>473</v>
      </c>
      <c r="B111" s="120"/>
      <c r="C111" s="121">
        <v>916000</v>
      </c>
      <c r="D111" s="121">
        <v>39652.239999999998</v>
      </c>
      <c r="E111" s="121">
        <v>4.3288471615720496</v>
      </c>
      <c r="F111" s="121">
        <v>955652.24</v>
      </c>
    </row>
    <row r="112" spans="1:6" s="105" customFormat="1">
      <c r="A112" s="102">
        <v>3</v>
      </c>
      <c r="B112" s="103" t="s">
        <v>170</v>
      </c>
      <c r="C112" s="104">
        <v>896300</v>
      </c>
      <c r="D112" s="104">
        <v>29000</v>
      </c>
      <c r="E112" s="104">
        <v>3.2355238201494996</v>
      </c>
      <c r="F112" s="104">
        <v>925300</v>
      </c>
    </row>
    <row r="113" spans="1:6" s="105" customFormat="1">
      <c r="A113" s="102">
        <v>31</v>
      </c>
      <c r="B113" s="103" t="s">
        <v>171</v>
      </c>
      <c r="C113" s="104">
        <v>548300</v>
      </c>
      <c r="D113" s="104">
        <v>11000</v>
      </c>
      <c r="E113" s="104">
        <v>2.0062009848622999</v>
      </c>
      <c r="F113" s="104">
        <v>559300</v>
      </c>
    </row>
    <row r="114" spans="1:6" s="109" customFormat="1">
      <c r="A114" s="106">
        <v>311</v>
      </c>
      <c r="B114" s="107" t="s">
        <v>172</v>
      </c>
      <c r="C114" s="108">
        <v>473500</v>
      </c>
      <c r="D114" s="108">
        <v>3000</v>
      </c>
      <c r="E114" s="108">
        <v>0.63357972544878605</v>
      </c>
      <c r="F114" s="108">
        <v>476500</v>
      </c>
    </row>
    <row r="115" spans="1:6" s="109" customFormat="1">
      <c r="A115" s="106">
        <v>312</v>
      </c>
      <c r="B115" s="107" t="s">
        <v>173</v>
      </c>
      <c r="C115" s="108">
        <v>0</v>
      </c>
      <c r="D115" s="108">
        <v>3000</v>
      </c>
      <c r="E115" s="108"/>
      <c r="F115" s="108">
        <v>3000</v>
      </c>
    </row>
    <row r="116" spans="1:6" s="109" customFormat="1">
      <c r="A116" s="106">
        <v>313</v>
      </c>
      <c r="B116" s="107" t="s">
        <v>174</v>
      </c>
      <c r="C116" s="108">
        <v>74800</v>
      </c>
      <c r="D116" s="108">
        <v>5000</v>
      </c>
      <c r="E116" s="108">
        <v>6.6844919786096302</v>
      </c>
      <c r="F116" s="108">
        <v>79800</v>
      </c>
    </row>
    <row r="117" spans="1:6" s="105" customFormat="1">
      <c r="A117" s="102">
        <v>32</v>
      </c>
      <c r="B117" s="103" t="s">
        <v>175</v>
      </c>
      <c r="C117" s="104">
        <v>348000</v>
      </c>
      <c r="D117" s="104">
        <v>14000</v>
      </c>
      <c r="E117" s="104">
        <v>4.0229885057471302</v>
      </c>
      <c r="F117" s="104">
        <v>362000</v>
      </c>
    </row>
    <row r="118" spans="1:6" s="109" customFormat="1">
      <c r="A118" s="106">
        <v>321</v>
      </c>
      <c r="B118" s="107" t="s">
        <v>176</v>
      </c>
      <c r="C118" s="108">
        <v>8000</v>
      </c>
      <c r="D118" s="108">
        <v>4000</v>
      </c>
      <c r="E118" s="108">
        <v>50</v>
      </c>
      <c r="F118" s="108">
        <v>12000</v>
      </c>
    </row>
    <row r="119" spans="1:6" s="109" customFormat="1">
      <c r="A119" s="106">
        <v>322</v>
      </c>
      <c r="B119" s="107" t="s">
        <v>177</v>
      </c>
      <c r="C119" s="108">
        <v>10000</v>
      </c>
      <c r="D119" s="108">
        <v>0</v>
      </c>
      <c r="E119" s="108">
        <v>0</v>
      </c>
      <c r="F119" s="108">
        <v>10000</v>
      </c>
    </row>
    <row r="120" spans="1:6" s="109" customFormat="1">
      <c r="A120" s="106">
        <v>323</v>
      </c>
      <c r="B120" s="107" t="s">
        <v>178</v>
      </c>
      <c r="C120" s="108">
        <v>330000</v>
      </c>
      <c r="D120" s="108">
        <v>10000</v>
      </c>
      <c r="E120" s="108">
        <v>3.0303030303030298</v>
      </c>
      <c r="F120" s="108">
        <v>340000</v>
      </c>
    </row>
    <row r="121" spans="1:6" s="105" customFormat="1">
      <c r="A121" s="102">
        <v>34</v>
      </c>
      <c r="B121" s="103" t="s">
        <v>181</v>
      </c>
      <c r="C121" s="104">
        <v>0</v>
      </c>
      <c r="D121" s="104">
        <v>4000</v>
      </c>
      <c r="E121" s="104"/>
      <c r="F121" s="104">
        <v>4000</v>
      </c>
    </row>
    <row r="122" spans="1:6" s="109" customFormat="1">
      <c r="A122" s="106">
        <v>343</v>
      </c>
      <c r="B122" s="107" t="s">
        <v>183</v>
      </c>
      <c r="C122" s="108">
        <v>0</v>
      </c>
      <c r="D122" s="108">
        <v>4000</v>
      </c>
      <c r="E122" s="108"/>
      <c r="F122" s="108">
        <v>4000</v>
      </c>
    </row>
    <row r="123" spans="1:6" s="105" customFormat="1">
      <c r="A123" s="102">
        <v>4</v>
      </c>
      <c r="B123" s="103" t="s">
        <v>200</v>
      </c>
      <c r="C123" s="104">
        <v>19700</v>
      </c>
      <c r="D123" s="104">
        <v>10652.24</v>
      </c>
      <c r="E123" s="104">
        <v>54.072284263959396</v>
      </c>
      <c r="F123" s="104">
        <v>30352.240000000002</v>
      </c>
    </row>
    <row r="124" spans="1:6" s="105" customFormat="1">
      <c r="A124" s="102">
        <v>42</v>
      </c>
      <c r="B124" s="103" t="s">
        <v>201</v>
      </c>
      <c r="C124" s="104">
        <v>19700</v>
      </c>
      <c r="D124" s="104">
        <v>10652.24</v>
      </c>
      <c r="E124" s="104">
        <v>54.072284263959396</v>
      </c>
      <c r="F124" s="104">
        <v>30352.240000000002</v>
      </c>
    </row>
    <row r="125" spans="1:6" s="109" customFormat="1">
      <c r="A125" s="106">
        <v>422</v>
      </c>
      <c r="B125" s="107" t="s">
        <v>202</v>
      </c>
      <c r="C125" s="108">
        <v>4700</v>
      </c>
      <c r="D125" s="108">
        <v>18000</v>
      </c>
      <c r="E125" s="108">
        <v>382.97872340425499</v>
      </c>
      <c r="F125" s="108">
        <v>22700</v>
      </c>
    </row>
    <row r="126" spans="1:6" s="109" customFormat="1">
      <c r="A126" s="106">
        <v>424</v>
      </c>
      <c r="B126" s="107" t="s">
        <v>212</v>
      </c>
      <c r="C126" s="108">
        <v>15000</v>
      </c>
      <c r="D126" s="108">
        <v>-7347.76</v>
      </c>
      <c r="E126" s="108">
        <v>-48.985066666666697</v>
      </c>
      <c r="F126" s="108">
        <v>7652.24</v>
      </c>
    </row>
    <row r="127" spans="1:6">
      <c r="A127" s="118" t="s">
        <v>471</v>
      </c>
      <c r="B127" s="118"/>
      <c r="C127" s="119">
        <v>20000</v>
      </c>
      <c r="D127" s="119">
        <v>7347.76</v>
      </c>
      <c r="E127" s="119">
        <v>36.738799999999998</v>
      </c>
      <c r="F127" s="119">
        <v>27347.759999999998</v>
      </c>
    </row>
    <row r="128" spans="1:6">
      <c r="A128" s="120" t="s">
        <v>473</v>
      </c>
      <c r="B128" s="120"/>
      <c r="C128" s="121">
        <v>20000</v>
      </c>
      <c r="D128" s="121">
        <v>7347.76</v>
      </c>
      <c r="E128" s="121">
        <v>36.738799999999998</v>
      </c>
      <c r="F128" s="121">
        <v>27347.759999999998</v>
      </c>
    </row>
    <row r="129" spans="1:6" s="105" customFormat="1">
      <c r="A129" s="102">
        <v>4</v>
      </c>
      <c r="B129" s="103" t="s">
        <v>200</v>
      </c>
      <c r="C129" s="104">
        <v>20000</v>
      </c>
      <c r="D129" s="104">
        <v>7347.76</v>
      </c>
      <c r="E129" s="104">
        <v>36.738799999999998</v>
      </c>
      <c r="F129" s="104">
        <v>27347.759999999998</v>
      </c>
    </row>
    <row r="130" spans="1:6" s="105" customFormat="1">
      <c r="A130" s="102">
        <v>42</v>
      </c>
      <c r="B130" s="103" t="s">
        <v>201</v>
      </c>
      <c r="C130" s="104">
        <v>20000</v>
      </c>
      <c r="D130" s="104">
        <v>7347.76</v>
      </c>
      <c r="E130" s="104">
        <v>36.738799999999998</v>
      </c>
      <c r="F130" s="104">
        <v>27347.759999999998</v>
      </c>
    </row>
    <row r="131" spans="1:6" s="109" customFormat="1">
      <c r="A131" s="106">
        <v>424</v>
      </c>
      <c r="B131" s="107" t="s">
        <v>212</v>
      </c>
      <c r="C131" s="108">
        <v>20000</v>
      </c>
      <c r="D131" s="108">
        <v>7347.76</v>
      </c>
      <c r="E131" s="108">
        <v>36.738799999999998</v>
      </c>
      <c r="F131" s="108">
        <v>27347.759999999998</v>
      </c>
    </row>
    <row r="132" spans="1:6">
      <c r="A132" s="110" t="s">
        <v>213</v>
      </c>
      <c r="B132" s="110"/>
      <c r="C132" s="111">
        <v>303500</v>
      </c>
      <c r="D132" s="111">
        <v>31900</v>
      </c>
      <c r="E132" s="111">
        <v>10.510708401976901</v>
      </c>
      <c r="F132" s="111">
        <v>335400</v>
      </c>
    </row>
    <row r="133" spans="1:6">
      <c r="A133" s="100" t="s">
        <v>209</v>
      </c>
      <c r="B133" s="100"/>
      <c r="C133" s="101">
        <v>303500</v>
      </c>
      <c r="D133" s="101">
        <v>31900</v>
      </c>
      <c r="E133" s="101">
        <v>10.510708401976901</v>
      </c>
      <c r="F133" s="101">
        <v>335400</v>
      </c>
    </row>
    <row r="134" spans="1:6">
      <c r="A134" s="100" t="s">
        <v>210</v>
      </c>
      <c r="B134" s="100"/>
      <c r="C134" s="101">
        <v>261500</v>
      </c>
      <c r="D134" s="101">
        <v>31900</v>
      </c>
      <c r="E134" s="101">
        <v>12.1988527724665</v>
      </c>
      <c r="F134" s="101">
        <v>293400</v>
      </c>
    </row>
    <row r="135" spans="1:6">
      <c r="A135" s="118" t="s">
        <v>464</v>
      </c>
      <c r="B135" s="118"/>
      <c r="C135" s="119">
        <v>261500</v>
      </c>
      <c r="D135" s="119">
        <v>31900</v>
      </c>
      <c r="E135" s="119">
        <v>12.1988527724665</v>
      </c>
      <c r="F135" s="119">
        <v>293400</v>
      </c>
    </row>
    <row r="136" spans="1:6">
      <c r="A136" s="120" t="s">
        <v>473</v>
      </c>
      <c r="B136" s="120"/>
      <c r="C136" s="121">
        <v>261500</v>
      </c>
      <c r="D136" s="121">
        <v>31900</v>
      </c>
      <c r="E136" s="121">
        <v>12.1988527724665</v>
      </c>
      <c r="F136" s="121">
        <v>293400</v>
      </c>
    </row>
    <row r="137" spans="1:6" s="105" customFormat="1">
      <c r="A137" s="102">
        <v>3</v>
      </c>
      <c r="B137" s="103" t="s">
        <v>170</v>
      </c>
      <c r="C137" s="104">
        <v>261500</v>
      </c>
      <c r="D137" s="104">
        <v>31900</v>
      </c>
      <c r="E137" s="104">
        <v>12.1988527724665</v>
      </c>
      <c r="F137" s="104">
        <v>293400</v>
      </c>
    </row>
    <row r="138" spans="1:6" s="105" customFormat="1">
      <c r="A138" s="102">
        <v>31</v>
      </c>
      <c r="B138" s="103" t="s">
        <v>171</v>
      </c>
      <c r="C138" s="104">
        <v>183500</v>
      </c>
      <c r="D138" s="104">
        <v>22900</v>
      </c>
      <c r="E138" s="104">
        <v>12.479564032697501</v>
      </c>
      <c r="F138" s="104">
        <v>206400</v>
      </c>
    </row>
    <row r="139" spans="1:6" s="109" customFormat="1">
      <c r="A139" s="106">
        <v>311</v>
      </c>
      <c r="B139" s="107" t="s">
        <v>172</v>
      </c>
      <c r="C139" s="108">
        <v>157000</v>
      </c>
      <c r="D139" s="108">
        <v>19500</v>
      </c>
      <c r="E139" s="108">
        <v>12.420382165605099</v>
      </c>
      <c r="F139" s="108">
        <v>176500</v>
      </c>
    </row>
    <row r="140" spans="1:6" s="109" customFormat="1">
      <c r="A140" s="106">
        <v>312</v>
      </c>
      <c r="B140" s="107" t="s">
        <v>173</v>
      </c>
      <c r="C140" s="108">
        <v>3000</v>
      </c>
      <c r="D140" s="108">
        <v>0</v>
      </c>
      <c r="E140" s="108">
        <v>0</v>
      </c>
      <c r="F140" s="108">
        <v>3000</v>
      </c>
    </row>
    <row r="141" spans="1:6" s="109" customFormat="1">
      <c r="A141" s="106">
        <v>313</v>
      </c>
      <c r="B141" s="107" t="s">
        <v>174</v>
      </c>
      <c r="C141" s="108">
        <v>23500</v>
      </c>
      <c r="D141" s="108">
        <v>3400</v>
      </c>
      <c r="E141" s="108">
        <v>14.468085106382999</v>
      </c>
      <c r="F141" s="108">
        <v>26900</v>
      </c>
    </row>
    <row r="142" spans="1:6" s="105" customFormat="1">
      <c r="A142" s="102">
        <v>32</v>
      </c>
      <c r="B142" s="103" t="s">
        <v>175</v>
      </c>
      <c r="C142" s="104">
        <v>78000</v>
      </c>
      <c r="D142" s="104">
        <v>9000</v>
      </c>
      <c r="E142" s="104">
        <v>11.538461538461499</v>
      </c>
      <c r="F142" s="104">
        <v>87000</v>
      </c>
    </row>
    <row r="143" spans="1:6" s="109" customFormat="1">
      <c r="A143" s="106">
        <v>321</v>
      </c>
      <c r="B143" s="107" t="s">
        <v>176</v>
      </c>
      <c r="C143" s="108">
        <v>2000</v>
      </c>
      <c r="D143" s="108">
        <v>0</v>
      </c>
      <c r="E143" s="108">
        <v>0</v>
      </c>
      <c r="F143" s="108">
        <v>2000</v>
      </c>
    </row>
    <row r="144" spans="1:6" s="109" customFormat="1">
      <c r="A144" s="106">
        <v>322</v>
      </c>
      <c r="B144" s="107" t="s">
        <v>177</v>
      </c>
      <c r="C144" s="108">
        <v>18900</v>
      </c>
      <c r="D144" s="108">
        <v>0</v>
      </c>
      <c r="E144" s="108">
        <v>0</v>
      </c>
      <c r="F144" s="108">
        <v>18900</v>
      </c>
    </row>
    <row r="145" spans="1:6" s="109" customFormat="1">
      <c r="A145" s="106">
        <v>323</v>
      </c>
      <c r="B145" s="107" t="s">
        <v>178</v>
      </c>
      <c r="C145" s="108">
        <v>55100</v>
      </c>
      <c r="D145" s="108">
        <v>9000</v>
      </c>
      <c r="E145" s="108">
        <v>16.333938294010899</v>
      </c>
      <c r="F145" s="108">
        <v>64100</v>
      </c>
    </row>
    <row r="146" spans="1:6" s="109" customFormat="1">
      <c r="A146" s="106">
        <v>329</v>
      </c>
      <c r="B146" s="107" t="s">
        <v>180</v>
      </c>
      <c r="C146" s="108">
        <v>2000</v>
      </c>
      <c r="D146" s="108">
        <v>0</v>
      </c>
      <c r="E146" s="108">
        <v>0</v>
      </c>
      <c r="F146" s="108">
        <v>2000</v>
      </c>
    </row>
    <row r="147" spans="1:6">
      <c r="A147" s="100" t="s">
        <v>214</v>
      </c>
      <c r="B147" s="100"/>
      <c r="C147" s="101">
        <v>27000</v>
      </c>
      <c r="D147" s="101">
        <v>0</v>
      </c>
      <c r="E147" s="101">
        <v>0</v>
      </c>
      <c r="F147" s="101">
        <v>27000</v>
      </c>
    </row>
    <row r="148" spans="1:6">
      <c r="A148" s="118" t="s">
        <v>464</v>
      </c>
      <c r="B148" s="118"/>
      <c r="C148" s="119">
        <v>27000</v>
      </c>
      <c r="D148" s="119">
        <v>0</v>
      </c>
      <c r="E148" s="119">
        <v>0</v>
      </c>
      <c r="F148" s="119">
        <v>27000</v>
      </c>
    </row>
    <row r="149" spans="1:6">
      <c r="A149" s="120" t="s">
        <v>473</v>
      </c>
      <c r="B149" s="120"/>
      <c r="C149" s="121">
        <v>27000</v>
      </c>
      <c r="D149" s="121">
        <v>0</v>
      </c>
      <c r="E149" s="121">
        <v>0</v>
      </c>
      <c r="F149" s="121">
        <v>27000</v>
      </c>
    </row>
    <row r="150" spans="1:6" s="105" customFormat="1">
      <c r="A150" s="102">
        <v>3</v>
      </c>
      <c r="B150" s="103" t="s">
        <v>170</v>
      </c>
      <c r="C150" s="104">
        <v>27000</v>
      </c>
      <c r="D150" s="104">
        <v>0</v>
      </c>
      <c r="E150" s="104">
        <v>0</v>
      </c>
      <c r="F150" s="104">
        <v>27000</v>
      </c>
    </row>
    <row r="151" spans="1:6" s="105" customFormat="1">
      <c r="A151" s="102">
        <v>32</v>
      </c>
      <c r="B151" s="103" t="s">
        <v>175</v>
      </c>
      <c r="C151" s="104">
        <v>27000</v>
      </c>
      <c r="D151" s="104">
        <v>0</v>
      </c>
      <c r="E151" s="104">
        <v>0</v>
      </c>
      <c r="F151" s="104">
        <v>27000</v>
      </c>
    </row>
    <row r="152" spans="1:6" s="109" customFormat="1">
      <c r="A152" s="106">
        <v>321</v>
      </c>
      <c r="B152" s="107" t="s">
        <v>176</v>
      </c>
      <c r="C152" s="108">
        <v>3000</v>
      </c>
      <c r="D152" s="108">
        <v>0</v>
      </c>
      <c r="E152" s="108">
        <v>0</v>
      </c>
      <c r="F152" s="108">
        <v>3000</v>
      </c>
    </row>
    <row r="153" spans="1:6" s="109" customFormat="1">
      <c r="A153" s="106">
        <v>322</v>
      </c>
      <c r="B153" s="107" t="s">
        <v>177</v>
      </c>
      <c r="C153" s="108">
        <v>10000</v>
      </c>
      <c r="D153" s="108">
        <v>0</v>
      </c>
      <c r="E153" s="108">
        <v>0</v>
      </c>
      <c r="F153" s="108">
        <v>10000</v>
      </c>
    </row>
    <row r="154" spans="1:6" s="109" customFormat="1">
      <c r="A154" s="106">
        <v>323</v>
      </c>
      <c r="B154" s="107" t="s">
        <v>178</v>
      </c>
      <c r="C154" s="108">
        <v>3000</v>
      </c>
      <c r="D154" s="108">
        <v>0</v>
      </c>
      <c r="E154" s="108">
        <v>0</v>
      </c>
      <c r="F154" s="108">
        <v>3000</v>
      </c>
    </row>
    <row r="155" spans="1:6" s="109" customFormat="1">
      <c r="A155" s="106">
        <v>329</v>
      </c>
      <c r="B155" s="107" t="s">
        <v>180</v>
      </c>
      <c r="C155" s="108">
        <v>11000</v>
      </c>
      <c r="D155" s="108">
        <v>0</v>
      </c>
      <c r="E155" s="108">
        <v>0</v>
      </c>
      <c r="F155" s="108">
        <v>11000</v>
      </c>
    </row>
    <row r="156" spans="1:6">
      <c r="A156" s="100" t="s">
        <v>215</v>
      </c>
      <c r="B156" s="100"/>
      <c r="C156" s="101">
        <v>15000</v>
      </c>
      <c r="D156" s="101">
        <v>0</v>
      </c>
      <c r="E156" s="101">
        <v>0</v>
      </c>
      <c r="F156" s="101">
        <v>15000</v>
      </c>
    </row>
    <row r="157" spans="1:6">
      <c r="A157" s="118" t="s">
        <v>464</v>
      </c>
      <c r="B157" s="118"/>
      <c r="C157" s="119">
        <v>15000</v>
      </c>
      <c r="D157" s="119">
        <v>-15000</v>
      </c>
      <c r="E157" s="119">
        <v>-100</v>
      </c>
      <c r="F157" s="119">
        <v>0</v>
      </c>
    </row>
    <row r="158" spans="1:6">
      <c r="A158" s="120" t="s">
        <v>473</v>
      </c>
      <c r="B158" s="120"/>
      <c r="C158" s="121">
        <v>15000</v>
      </c>
      <c r="D158" s="121">
        <v>-15000</v>
      </c>
      <c r="E158" s="121">
        <v>-100</v>
      </c>
      <c r="F158" s="121">
        <v>0</v>
      </c>
    </row>
    <row r="159" spans="1:6" s="105" customFormat="1">
      <c r="A159" s="102">
        <v>4</v>
      </c>
      <c r="B159" s="103" t="s">
        <v>200</v>
      </c>
      <c r="C159" s="104">
        <v>15000</v>
      </c>
      <c r="D159" s="104">
        <v>-15000</v>
      </c>
      <c r="E159" s="104">
        <v>-100</v>
      </c>
      <c r="F159" s="104">
        <v>0</v>
      </c>
    </row>
    <row r="160" spans="1:6" s="105" customFormat="1">
      <c r="A160" s="102">
        <v>42</v>
      </c>
      <c r="B160" s="103" t="s">
        <v>201</v>
      </c>
      <c r="C160" s="104">
        <v>15000</v>
      </c>
      <c r="D160" s="104">
        <v>-15000</v>
      </c>
      <c r="E160" s="104">
        <v>-100</v>
      </c>
      <c r="F160" s="104">
        <v>0</v>
      </c>
    </row>
    <row r="161" spans="1:6" s="109" customFormat="1">
      <c r="A161" s="106">
        <v>424</v>
      </c>
      <c r="B161" s="107" t="s">
        <v>212</v>
      </c>
      <c r="C161" s="108">
        <v>15000</v>
      </c>
      <c r="D161" s="108">
        <v>-15000</v>
      </c>
      <c r="E161" s="108">
        <v>-100</v>
      </c>
      <c r="F161" s="108">
        <v>0</v>
      </c>
    </row>
    <row r="162" spans="1:6">
      <c r="A162" s="118" t="s">
        <v>471</v>
      </c>
      <c r="B162" s="118"/>
      <c r="C162" s="119">
        <v>0</v>
      </c>
      <c r="D162" s="119">
        <v>15000</v>
      </c>
      <c r="E162" s="119"/>
      <c r="F162" s="119">
        <v>15000</v>
      </c>
    </row>
    <row r="163" spans="1:6">
      <c r="A163" s="120" t="s">
        <v>473</v>
      </c>
      <c r="B163" s="120"/>
      <c r="C163" s="121">
        <v>0</v>
      </c>
      <c r="D163" s="121">
        <v>15000</v>
      </c>
      <c r="E163" s="121"/>
      <c r="F163" s="121">
        <v>15000</v>
      </c>
    </row>
    <row r="164" spans="1:6" s="105" customFormat="1">
      <c r="A164" s="102">
        <v>4</v>
      </c>
      <c r="B164" s="103" t="s">
        <v>200</v>
      </c>
      <c r="C164" s="104">
        <v>0</v>
      </c>
      <c r="D164" s="104">
        <v>15000</v>
      </c>
      <c r="E164" s="104"/>
      <c r="F164" s="104">
        <v>15000</v>
      </c>
    </row>
    <row r="165" spans="1:6" s="105" customFormat="1">
      <c r="A165" s="102">
        <v>42</v>
      </c>
      <c r="B165" s="103" t="s">
        <v>201</v>
      </c>
      <c r="C165" s="104">
        <v>0</v>
      </c>
      <c r="D165" s="104">
        <v>15000</v>
      </c>
      <c r="E165" s="104"/>
      <c r="F165" s="104">
        <v>15000</v>
      </c>
    </row>
    <row r="166" spans="1:6" s="109" customFormat="1">
      <c r="A166" s="106">
        <v>424</v>
      </c>
      <c r="B166" s="107" t="s">
        <v>212</v>
      </c>
      <c r="C166" s="108">
        <v>0</v>
      </c>
      <c r="D166" s="108">
        <v>15000</v>
      </c>
      <c r="E166" s="108"/>
      <c r="F166" s="108">
        <v>15000</v>
      </c>
    </row>
    <row r="167" spans="1:6">
      <c r="A167" s="98" t="s">
        <v>216</v>
      </c>
      <c r="B167" s="98"/>
      <c r="C167" s="99">
        <v>2817157</v>
      </c>
      <c r="D167" s="99">
        <v>-22154</v>
      </c>
      <c r="E167" s="99">
        <v>-0.78639564639102499</v>
      </c>
      <c r="F167" s="99">
        <v>2795003</v>
      </c>
    </row>
    <row r="168" spans="1:6">
      <c r="A168" s="100" t="s">
        <v>217</v>
      </c>
      <c r="B168" s="100"/>
      <c r="C168" s="101">
        <v>781282</v>
      </c>
      <c r="D168" s="101">
        <v>-781282</v>
      </c>
      <c r="E168" s="101">
        <v>-100</v>
      </c>
      <c r="F168" s="101">
        <v>0</v>
      </c>
    </row>
    <row r="169" spans="1:6">
      <c r="A169" s="100" t="s">
        <v>218</v>
      </c>
      <c r="B169" s="100"/>
      <c r="C169" s="101">
        <v>781282</v>
      </c>
      <c r="D169" s="101">
        <v>-781282</v>
      </c>
      <c r="E169" s="101">
        <v>-100</v>
      </c>
      <c r="F169" s="101">
        <v>0</v>
      </c>
    </row>
    <row r="170" spans="1:6">
      <c r="A170" s="118" t="s">
        <v>474</v>
      </c>
      <c r="B170" s="118"/>
      <c r="C170" s="119">
        <v>781282</v>
      </c>
      <c r="D170" s="119">
        <v>-781282</v>
      </c>
      <c r="E170" s="119">
        <v>-100</v>
      </c>
      <c r="F170" s="119">
        <v>0</v>
      </c>
    </row>
    <row r="171" spans="1:6">
      <c r="A171" s="120" t="s">
        <v>475</v>
      </c>
      <c r="B171" s="120"/>
      <c r="C171" s="121">
        <v>781282</v>
      </c>
      <c r="D171" s="121">
        <v>-781282</v>
      </c>
      <c r="E171" s="121">
        <v>-100</v>
      </c>
      <c r="F171" s="121">
        <v>0</v>
      </c>
    </row>
    <row r="172" spans="1:6" s="105" customFormat="1">
      <c r="A172" s="102">
        <v>3</v>
      </c>
      <c r="B172" s="103" t="s">
        <v>170</v>
      </c>
      <c r="C172" s="104">
        <v>221787</v>
      </c>
      <c r="D172" s="104">
        <v>-221787</v>
      </c>
      <c r="E172" s="104">
        <v>-100</v>
      </c>
      <c r="F172" s="104">
        <v>0</v>
      </c>
    </row>
    <row r="173" spans="1:6" s="105" customFormat="1">
      <c r="A173" s="102">
        <v>32</v>
      </c>
      <c r="B173" s="103" t="s">
        <v>175</v>
      </c>
      <c r="C173" s="104">
        <v>221787</v>
      </c>
      <c r="D173" s="104">
        <v>-221787</v>
      </c>
      <c r="E173" s="104">
        <v>-100</v>
      </c>
      <c r="F173" s="104">
        <v>0</v>
      </c>
    </row>
    <row r="174" spans="1:6" s="109" customFormat="1">
      <c r="A174" s="106">
        <v>323</v>
      </c>
      <c r="B174" s="107" t="s">
        <v>178</v>
      </c>
      <c r="C174" s="108">
        <v>221787</v>
      </c>
      <c r="D174" s="108">
        <v>-221787</v>
      </c>
      <c r="E174" s="108">
        <v>-100</v>
      </c>
      <c r="F174" s="108">
        <v>0</v>
      </c>
    </row>
    <row r="175" spans="1:6" s="105" customFormat="1">
      <c r="A175" s="102">
        <v>4</v>
      </c>
      <c r="B175" s="103" t="s">
        <v>200</v>
      </c>
      <c r="C175" s="104">
        <v>559495</v>
      </c>
      <c r="D175" s="104">
        <v>-559495</v>
      </c>
      <c r="E175" s="104">
        <v>-100</v>
      </c>
      <c r="F175" s="104">
        <v>0</v>
      </c>
    </row>
    <row r="176" spans="1:6" s="105" customFormat="1">
      <c r="A176" s="102">
        <v>42</v>
      </c>
      <c r="B176" s="103" t="s">
        <v>201</v>
      </c>
      <c r="C176" s="104">
        <v>200000</v>
      </c>
      <c r="D176" s="104">
        <v>-200000</v>
      </c>
      <c r="E176" s="104">
        <v>-100</v>
      </c>
      <c r="F176" s="104">
        <v>0</v>
      </c>
    </row>
    <row r="177" spans="1:6" s="109" customFormat="1">
      <c r="A177" s="106">
        <v>421</v>
      </c>
      <c r="B177" s="107" t="s">
        <v>219</v>
      </c>
      <c r="C177" s="108">
        <v>200000</v>
      </c>
      <c r="D177" s="108">
        <v>-200000</v>
      </c>
      <c r="E177" s="108">
        <v>-100</v>
      </c>
      <c r="F177" s="108">
        <v>0</v>
      </c>
    </row>
    <row r="178" spans="1:6" s="105" customFormat="1">
      <c r="A178" s="102">
        <v>45</v>
      </c>
      <c r="B178" s="103" t="s">
        <v>220</v>
      </c>
      <c r="C178" s="104">
        <v>359495</v>
      </c>
      <c r="D178" s="104">
        <v>-359495</v>
      </c>
      <c r="E178" s="104">
        <v>-100</v>
      </c>
      <c r="F178" s="104">
        <v>0</v>
      </c>
    </row>
    <row r="179" spans="1:6" s="109" customFormat="1">
      <c r="A179" s="106">
        <v>451</v>
      </c>
      <c r="B179" s="107" t="s">
        <v>221</v>
      </c>
      <c r="C179" s="108">
        <v>359495</v>
      </c>
      <c r="D179" s="108">
        <v>-359495</v>
      </c>
      <c r="E179" s="108">
        <v>-100</v>
      </c>
      <c r="F179" s="108">
        <v>0</v>
      </c>
    </row>
    <row r="180" spans="1:6">
      <c r="A180" s="110" t="s">
        <v>222</v>
      </c>
      <c r="B180" s="110"/>
      <c r="C180" s="111">
        <v>902469</v>
      </c>
      <c r="D180" s="111">
        <v>213000</v>
      </c>
      <c r="E180" s="111">
        <v>23.6019187362668</v>
      </c>
      <c r="F180" s="111">
        <v>1115469</v>
      </c>
    </row>
    <row r="181" spans="1:6">
      <c r="A181" s="100" t="s">
        <v>217</v>
      </c>
      <c r="B181" s="100"/>
      <c r="C181" s="101">
        <v>728798</v>
      </c>
      <c r="D181" s="101">
        <v>213000</v>
      </c>
      <c r="E181" s="101">
        <v>29.2262053408489</v>
      </c>
      <c r="F181" s="101">
        <v>941798</v>
      </c>
    </row>
    <row r="182" spans="1:6">
      <c r="A182" s="100" t="s">
        <v>223</v>
      </c>
      <c r="B182" s="100"/>
      <c r="C182" s="101">
        <v>728798</v>
      </c>
      <c r="D182" s="101">
        <v>213000</v>
      </c>
      <c r="E182" s="101">
        <v>29.2262053408489</v>
      </c>
      <c r="F182" s="101">
        <v>941798</v>
      </c>
    </row>
    <row r="183" spans="1:6">
      <c r="A183" s="118" t="s">
        <v>474</v>
      </c>
      <c r="B183" s="118"/>
      <c r="C183" s="119">
        <v>728798</v>
      </c>
      <c r="D183" s="119">
        <v>213000</v>
      </c>
      <c r="E183" s="119">
        <v>29.2262053408489</v>
      </c>
      <c r="F183" s="119">
        <v>941798</v>
      </c>
    </row>
    <row r="184" spans="1:6">
      <c r="A184" s="120" t="s">
        <v>475</v>
      </c>
      <c r="B184" s="120"/>
      <c r="C184" s="121">
        <v>728798</v>
      </c>
      <c r="D184" s="121">
        <v>213000</v>
      </c>
      <c r="E184" s="121">
        <v>29.2262053408489</v>
      </c>
      <c r="F184" s="121">
        <v>941798</v>
      </c>
    </row>
    <row r="185" spans="1:6" s="105" customFormat="1">
      <c r="A185" s="102">
        <v>3</v>
      </c>
      <c r="B185" s="103" t="s">
        <v>170</v>
      </c>
      <c r="C185" s="104">
        <v>728798</v>
      </c>
      <c r="D185" s="104">
        <v>100000</v>
      </c>
      <c r="E185" s="104">
        <v>13.7212231647178</v>
      </c>
      <c r="F185" s="104">
        <v>828798</v>
      </c>
    </row>
    <row r="186" spans="1:6" s="105" customFormat="1">
      <c r="A186" s="102">
        <v>32</v>
      </c>
      <c r="B186" s="103" t="s">
        <v>175</v>
      </c>
      <c r="C186" s="104">
        <v>723298</v>
      </c>
      <c r="D186" s="104">
        <v>100000</v>
      </c>
      <c r="E186" s="104">
        <v>13.8255601425692</v>
      </c>
      <c r="F186" s="104">
        <v>823298</v>
      </c>
    </row>
    <row r="187" spans="1:6" s="109" customFormat="1">
      <c r="A187" s="106">
        <v>321</v>
      </c>
      <c r="B187" s="107" t="s">
        <v>176</v>
      </c>
      <c r="C187" s="108">
        <v>35000</v>
      </c>
      <c r="D187" s="108">
        <v>0</v>
      </c>
      <c r="E187" s="108">
        <v>0</v>
      </c>
      <c r="F187" s="108">
        <v>35000</v>
      </c>
    </row>
    <row r="188" spans="1:6" s="109" customFormat="1">
      <c r="A188" s="106">
        <v>322</v>
      </c>
      <c r="B188" s="107" t="s">
        <v>177</v>
      </c>
      <c r="C188" s="108">
        <v>298475</v>
      </c>
      <c r="D188" s="108">
        <v>10000</v>
      </c>
      <c r="E188" s="108">
        <v>3.3503643521232895</v>
      </c>
      <c r="F188" s="108">
        <v>308475</v>
      </c>
    </row>
    <row r="189" spans="1:6" s="109" customFormat="1">
      <c r="A189" s="106">
        <v>323</v>
      </c>
      <c r="B189" s="107" t="s">
        <v>178</v>
      </c>
      <c r="C189" s="108">
        <v>373135</v>
      </c>
      <c r="D189" s="108">
        <v>90000</v>
      </c>
      <c r="E189" s="108">
        <v>24.119956584078103</v>
      </c>
      <c r="F189" s="108">
        <v>463135</v>
      </c>
    </row>
    <row r="190" spans="1:6" s="109" customFormat="1">
      <c r="A190" s="106">
        <v>329</v>
      </c>
      <c r="B190" s="107" t="s">
        <v>180</v>
      </c>
      <c r="C190" s="108">
        <v>16688</v>
      </c>
      <c r="D190" s="108">
        <v>0</v>
      </c>
      <c r="E190" s="108">
        <v>0</v>
      </c>
      <c r="F190" s="108">
        <v>16688</v>
      </c>
    </row>
    <row r="191" spans="1:6" s="105" customFormat="1">
      <c r="A191" s="102">
        <v>34</v>
      </c>
      <c r="B191" s="103" t="s">
        <v>181</v>
      </c>
      <c r="C191" s="104">
        <v>5500</v>
      </c>
      <c r="D191" s="104">
        <v>0</v>
      </c>
      <c r="E191" s="104">
        <v>0</v>
      </c>
      <c r="F191" s="104">
        <v>5500</v>
      </c>
    </row>
    <row r="192" spans="1:6" s="109" customFormat="1">
      <c r="A192" s="106">
        <v>343</v>
      </c>
      <c r="B192" s="107" t="s">
        <v>183</v>
      </c>
      <c r="C192" s="108">
        <v>5500</v>
      </c>
      <c r="D192" s="108">
        <v>0</v>
      </c>
      <c r="E192" s="108">
        <v>0</v>
      </c>
      <c r="F192" s="108">
        <v>5500</v>
      </c>
    </row>
    <row r="193" spans="1:6" s="105" customFormat="1">
      <c r="A193" s="102">
        <v>4</v>
      </c>
      <c r="B193" s="103" t="s">
        <v>200</v>
      </c>
      <c r="C193" s="104">
        <v>0</v>
      </c>
      <c r="D193" s="104">
        <v>113000</v>
      </c>
      <c r="E193" s="104"/>
      <c r="F193" s="104">
        <v>113000</v>
      </c>
    </row>
    <row r="194" spans="1:6" s="105" customFormat="1">
      <c r="A194" s="102">
        <v>42</v>
      </c>
      <c r="B194" s="103" t="s">
        <v>201</v>
      </c>
      <c r="C194" s="104">
        <v>0</v>
      </c>
      <c r="D194" s="104">
        <v>63000</v>
      </c>
      <c r="E194" s="104"/>
      <c r="F194" s="104">
        <v>63000</v>
      </c>
    </row>
    <row r="195" spans="1:6" s="109" customFormat="1">
      <c r="A195" s="106">
        <v>422</v>
      </c>
      <c r="B195" s="107" t="s">
        <v>202</v>
      </c>
      <c r="C195" s="108">
        <v>0</v>
      </c>
      <c r="D195" s="108">
        <v>63000</v>
      </c>
      <c r="E195" s="108"/>
      <c r="F195" s="108">
        <v>63000</v>
      </c>
    </row>
    <row r="196" spans="1:6" s="105" customFormat="1">
      <c r="A196" s="102">
        <v>45</v>
      </c>
      <c r="B196" s="103" t="s">
        <v>220</v>
      </c>
      <c r="C196" s="104">
        <v>0</v>
      </c>
      <c r="D196" s="104">
        <v>50000</v>
      </c>
      <c r="E196" s="104"/>
      <c r="F196" s="104">
        <v>50000</v>
      </c>
    </row>
    <row r="197" spans="1:6" s="109" customFormat="1">
      <c r="A197" s="106">
        <v>451</v>
      </c>
      <c r="B197" s="107" t="s">
        <v>221</v>
      </c>
      <c r="C197" s="108">
        <v>0</v>
      </c>
      <c r="D197" s="108">
        <v>50000</v>
      </c>
      <c r="E197" s="108"/>
      <c r="F197" s="108">
        <v>50000</v>
      </c>
    </row>
    <row r="198" spans="1:6">
      <c r="A198" s="100" t="s">
        <v>224</v>
      </c>
      <c r="B198" s="100"/>
      <c r="C198" s="101">
        <v>173671</v>
      </c>
      <c r="D198" s="101">
        <v>0</v>
      </c>
      <c r="E198" s="101">
        <v>0</v>
      </c>
      <c r="F198" s="101">
        <v>173671</v>
      </c>
    </row>
    <row r="199" spans="1:6">
      <c r="A199" s="100" t="s">
        <v>225</v>
      </c>
      <c r="B199" s="100"/>
      <c r="C199" s="101">
        <v>173671</v>
      </c>
      <c r="D199" s="101">
        <v>0</v>
      </c>
      <c r="E199" s="101">
        <v>0</v>
      </c>
      <c r="F199" s="101">
        <v>173671</v>
      </c>
    </row>
    <row r="200" spans="1:6">
      <c r="A200" s="118" t="s">
        <v>464</v>
      </c>
      <c r="B200" s="118"/>
      <c r="C200" s="119">
        <v>173671</v>
      </c>
      <c r="D200" s="119">
        <v>0</v>
      </c>
      <c r="E200" s="119">
        <v>0</v>
      </c>
      <c r="F200" s="119">
        <v>173671</v>
      </c>
    </row>
    <row r="201" spans="1:6">
      <c r="A201" s="120" t="s">
        <v>475</v>
      </c>
      <c r="B201" s="120"/>
      <c r="C201" s="121">
        <v>173671</v>
      </c>
      <c r="D201" s="121">
        <v>0</v>
      </c>
      <c r="E201" s="121">
        <v>0</v>
      </c>
      <c r="F201" s="121">
        <v>173671</v>
      </c>
    </row>
    <row r="202" spans="1:6" s="105" customFormat="1">
      <c r="A202" s="102">
        <v>3</v>
      </c>
      <c r="B202" s="103" t="s">
        <v>170</v>
      </c>
      <c r="C202" s="104">
        <v>173671</v>
      </c>
      <c r="D202" s="104">
        <v>0</v>
      </c>
      <c r="E202" s="104">
        <v>0</v>
      </c>
      <c r="F202" s="104">
        <v>173671</v>
      </c>
    </row>
    <row r="203" spans="1:6" s="105" customFormat="1">
      <c r="A203" s="102">
        <v>31</v>
      </c>
      <c r="B203" s="103" t="s">
        <v>171</v>
      </c>
      <c r="C203" s="104">
        <v>173671</v>
      </c>
      <c r="D203" s="104">
        <v>0</v>
      </c>
      <c r="E203" s="104">
        <v>0</v>
      </c>
      <c r="F203" s="104">
        <v>173671</v>
      </c>
    </row>
    <row r="204" spans="1:6" s="109" customFormat="1">
      <c r="A204" s="106">
        <v>311</v>
      </c>
      <c r="B204" s="107" t="s">
        <v>172</v>
      </c>
      <c r="C204" s="108">
        <v>150702</v>
      </c>
      <c r="D204" s="108">
        <v>0</v>
      </c>
      <c r="E204" s="108">
        <v>0</v>
      </c>
      <c r="F204" s="108">
        <v>150702</v>
      </c>
    </row>
    <row r="205" spans="1:6" s="109" customFormat="1">
      <c r="A205" s="106">
        <v>313</v>
      </c>
      <c r="B205" s="107" t="s">
        <v>174</v>
      </c>
      <c r="C205" s="108">
        <v>22969</v>
      </c>
      <c r="D205" s="108">
        <v>0</v>
      </c>
      <c r="E205" s="108">
        <v>0</v>
      </c>
      <c r="F205" s="108">
        <v>22969</v>
      </c>
    </row>
    <row r="206" spans="1:6">
      <c r="A206" s="110" t="s">
        <v>226</v>
      </c>
      <c r="B206" s="110"/>
      <c r="C206" s="111">
        <v>132002</v>
      </c>
      <c r="D206" s="111">
        <v>174541</v>
      </c>
      <c r="E206" s="111">
        <v>132.22602687838099</v>
      </c>
      <c r="F206" s="111">
        <v>306543</v>
      </c>
    </row>
    <row r="207" spans="1:6">
      <c r="A207" s="100" t="s">
        <v>217</v>
      </c>
      <c r="B207" s="100"/>
      <c r="C207" s="101">
        <v>129002</v>
      </c>
      <c r="D207" s="101">
        <v>174541</v>
      </c>
      <c r="E207" s="101">
        <v>135.30100308522401</v>
      </c>
      <c r="F207" s="101">
        <v>303543</v>
      </c>
    </row>
    <row r="208" spans="1:6">
      <c r="A208" s="100" t="s">
        <v>223</v>
      </c>
      <c r="B208" s="100"/>
      <c r="C208" s="101">
        <v>129002</v>
      </c>
      <c r="D208" s="101">
        <v>174541</v>
      </c>
      <c r="E208" s="101">
        <v>135.30100308522401</v>
      </c>
      <c r="F208" s="101">
        <v>303543</v>
      </c>
    </row>
    <row r="209" spans="1:6">
      <c r="A209" s="118" t="s">
        <v>474</v>
      </c>
      <c r="B209" s="118"/>
      <c r="C209" s="119">
        <v>129002</v>
      </c>
      <c r="D209" s="119">
        <v>174541</v>
      </c>
      <c r="E209" s="119">
        <v>135.30100308522401</v>
      </c>
      <c r="F209" s="119">
        <v>303543</v>
      </c>
    </row>
    <row r="210" spans="1:6">
      <c r="A210" s="120" t="s">
        <v>475</v>
      </c>
      <c r="B210" s="120"/>
      <c r="C210" s="121">
        <v>129002</v>
      </c>
      <c r="D210" s="121">
        <v>174541</v>
      </c>
      <c r="E210" s="121">
        <v>135.30100308522401</v>
      </c>
      <c r="F210" s="121">
        <v>303543</v>
      </c>
    </row>
    <row r="211" spans="1:6" s="105" customFormat="1">
      <c r="A211" s="102">
        <v>3</v>
      </c>
      <c r="B211" s="103" t="s">
        <v>170</v>
      </c>
      <c r="C211" s="104">
        <v>129002</v>
      </c>
      <c r="D211" s="104">
        <v>26329</v>
      </c>
      <c r="E211" s="104">
        <v>20.409761088975401</v>
      </c>
      <c r="F211" s="104">
        <v>155331</v>
      </c>
    </row>
    <row r="212" spans="1:6" s="105" customFormat="1">
      <c r="A212" s="102">
        <v>32</v>
      </c>
      <c r="B212" s="103" t="s">
        <v>175</v>
      </c>
      <c r="C212" s="104">
        <v>129002</v>
      </c>
      <c r="D212" s="104">
        <v>26329</v>
      </c>
      <c r="E212" s="104">
        <v>20.409761088975401</v>
      </c>
      <c r="F212" s="104">
        <v>155331</v>
      </c>
    </row>
    <row r="213" spans="1:6" s="109" customFormat="1">
      <c r="A213" s="106">
        <v>321</v>
      </c>
      <c r="B213" s="107" t="s">
        <v>176</v>
      </c>
      <c r="C213" s="108">
        <v>30000</v>
      </c>
      <c r="D213" s="108">
        <v>0</v>
      </c>
      <c r="E213" s="108">
        <v>0</v>
      </c>
      <c r="F213" s="108">
        <v>30000</v>
      </c>
    </row>
    <row r="214" spans="1:6" s="109" customFormat="1">
      <c r="A214" s="106">
        <v>322</v>
      </c>
      <c r="B214" s="107" t="s">
        <v>177</v>
      </c>
      <c r="C214" s="108">
        <v>38000</v>
      </c>
      <c r="D214" s="108">
        <v>0</v>
      </c>
      <c r="E214" s="108">
        <v>0</v>
      </c>
      <c r="F214" s="108">
        <v>38000</v>
      </c>
    </row>
    <row r="215" spans="1:6" s="109" customFormat="1">
      <c r="A215" s="106">
        <v>323</v>
      </c>
      <c r="B215" s="107" t="s">
        <v>178</v>
      </c>
      <c r="C215" s="108">
        <v>56202</v>
      </c>
      <c r="D215" s="108">
        <v>26329</v>
      </c>
      <c r="E215" s="108">
        <v>46.847087292267197</v>
      </c>
      <c r="F215" s="108">
        <v>82531</v>
      </c>
    </row>
    <row r="216" spans="1:6" s="109" customFormat="1">
      <c r="A216" s="106">
        <v>329</v>
      </c>
      <c r="B216" s="107" t="s">
        <v>180</v>
      </c>
      <c r="C216" s="108">
        <v>4800</v>
      </c>
      <c r="D216" s="108">
        <v>0</v>
      </c>
      <c r="E216" s="108">
        <v>0</v>
      </c>
      <c r="F216" s="108">
        <v>4800</v>
      </c>
    </row>
    <row r="217" spans="1:6" s="105" customFormat="1">
      <c r="A217" s="102">
        <v>4</v>
      </c>
      <c r="B217" s="103" t="s">
        <v>200</v>
      </c>
      <c r="C217" s="104">
        <v>0</v>
      </c>
      <c r="D217" s="104">
        <v>148212</v>
      </c>
      <c r="E217" s="104"/>
      <c r="F217" s="104">
        <v>148212</v>
      </c>
    </row>
    <row r="218" spans="1:6" s="105" customFormat="1">
      <c r="A218" s="102">
        <v>45</v>
      </c>
      <c r="B218" s="103" t="s">
        <v>220</v>
      </c>
      <c r="C218" s="104">
        <v>0</v>
      </c>
      <c r="D218" s="104">
        <v>148212</v>
      </c>
      <c r="E218" s="104"/>
      <c r="F218" s="104">
        <v>148212</v>
      </c>
    </row>
    <row r="219" spans="1:6" s="109" customFormat="1">
      <c r="A219" s="106">
        <v>451</v>
      </c>
      <c r="B219" s="107" t="s">
        <v>221</v>
      </c>
      <c r="C219" s="108">
        <v>0</v>
      </c>
      <c r="D219" s="108">
        <v>148212</v>
      </c>
      <c r="E219" s="108"/>
      <c r="F219" s="108">
        <v>148212</v>
      </c>
    </row>
    <row r="220" spans="1:6">
      <c r="A220" s="100" t="s">
        <v>224</v>
      </c>
      <c r="B220" s="100"/>
      <c r="C220" s="101">
        <v>3000</v>
      </c>
      <c r="D220" s="101">
        <v>0</v>
      </c>
      <c r="E220" s="101">
        <v>0</v>
      </c>
      <c r="F220" s="101">
        <v>3000</v>
      </c>
    </row>
    <row r="221" spans="1:6">
      <c r="A221" s="100" t="s">
        <v>225</v>
      </c>
      <c r="B221" s="100"/>
      <c r="C221" s="101">
        <v>3000</v>
      </c>
      <c r="D221" s="101">
        <v>0</v>
      </c>
      <c r="E221" s="101">
        <v>0</v>
      </c>
      <c r="F221" s="101">
        <v>3000</v>
      </c>
    </row>
    <row r="222" spans="1:6">
      <c r="A222" s="118" t="s">
        <v>464</v>
      </c>
      <c r="B222" s="118"/>
      <c r="C222" s="119">
        <v>3000</v>
      </c>
      <c r="D222" s="119">
        <v>0</v>
      </c>
      <c r="E222" s="119">
        <v>0</v>
      </c>
      <c r="F222" s="119">
        <v>3000</v>
      </c>
    </row>
    <row r="223" spans="1:6">
      <c r="A223" s="120" t="s">
        <v>475</v>
      </c>
      <c r="B223" s="120"/>
      <c r="C223" s="121">
        <v>3000</v>
      </c>
      <c r="D223" s="121">
        <v>0</v>
      </c>
      <c r="E223" s="121">
        <v>0</v>
      </c>
      <c r="F223" s="121">
        <v>3000</v>
      </c>
    </row>
    <row r="224" spans="1:6" s="105" customFormat="1">
      <c r="A224" s="102">
        <v>3</v>
      </c>
      <c r="B224" s="103" t="s">
        <v>170</v>
      </c>
      <c r="C224" s="104">
        <v>3000</v>
      </c>
      <c r="D224" s="104">
        <v>0</v>
      </c>
      <c r="E224" s="104">
        <v>0</v>
      </c>
      <c r="F224" s="104">
        <v>3000</v>
      </c>
    </row>
    <row r="225" spans="1:6" s="105" customFormat="1">
      <c r="A225" s="102">
        <v>32</v>
      </c>
      <c r="B225" s="103" t="s">
        <v>175</v>
      </c>
      <c r="C225" s="104">
        <v>3000</v>
      </c>
      <c r="D225" s="104">
        <v>0</v>
      </c>
      <c r="E225" s="104">
        <v>0</v>
      </c>
      <c r="F225" s="104">
        <v>3000</v>
      </c>
    </row>
    <row r="226" spans="1:6" s="109" customFormat="1">
      <c r="A226" s="106">
        <v>323</v>
      </c>
      <c r="B226" s="107" t="s">
        <v>178</v>
      </c>
      <c r="C226" s="108">
        <v>3000</v>
      </c>
      <c r="D226" s="108">
        <v>0</v>
      </c>
      <c r="E226" s="108">
        <v>0</v>
      </c>
      <c r="F226" s="108">
        <v>3000</v>
      </c>
    </row>
    <row r="227" spans="1:6">
      <c r="A227" s="110" t="s">
        <v>227</v>
      </c>
      <c r="B227" s="110"/>
      <c r="C227" s="111">
        <v>1001404</v>
      </c>
      <c r="D227" s="111">
        <v>371587</v>
      </c>
      <c r="E227" s="111">
        <v>37.106602330328201</v>
      </c>
      <c r="F227" s="111">
        <v>1372991</v>
      </c>
    </row>
    <row r="228" spans="1:6">
      <c r="A228" s="100" t="s">
        <v>217</v>
      </c>
      <c r="B228" s="100"/>
      <c r="C228" s="101">
        <v>631718</v>
      </c>
      <c r="D228" s="101">
        <v>371587</v>
      </c>
      <c r="E228" s="101">
        <v>58.821657765015402</v>
      </c>
      <c r="F228" s="101">
        <v>1003305</v>
      </c>
    </row>
    <row r="229" spans="1:6">
      <c r="A229" s="100" t="s">
        <v>223</v>
      </c>
      <c r="B229" s="100"/>
      <c r="C229" s="101">
        <v>631718</v>
      </c>
      <c r="D229" s="101">
        <v>371587</v>
      </c>
      <c r="E229" s="101">
        <v>58.821657765015402</v>
      </c>
      <c r="F229" s="101">
        <v>1003305</v>
      </c>
    </row>
    <row r="230" spans="1:6">
      <c r="A230" s="118" t="s">
        <v>474</v>
      </c>
      <c r="B230" s="118"/>
      <c r="C230" s="119">
        <v>631718</v>
      </c>
      <c r="D230" s="119">
        <v>371587</v>
      </c>
      <c r="E230" s="119">
        <v>58.821657765015402</v>
      </c>
      <c r="F230" s="119">
        <v>1003305</v>
      </c>
    </row>
    <row r="231" spans="1:6">
      <c r="A231" s="120" t="s">
        <v>475</v>
      </c>
      <c r="B231" s="120"/>
      <c r="C231" s="121">
        <v>631718</v>
      </c>
      <c r="D231" s="121">
        <v>371587</v>
      </c>
      <c r="E231" s="121">
        <v>58.821657765015402</v>
      </c>
      <c r="F231" s="121">
        <v>1003305</v>
      </c>
    </row>
    <row r="232" spans="1:6" s="105" customFormat="1">
      <c r="A232" s="102">
        <v>3</v>
      </c>
      <c r="B232" s="103" t="s">
        <v>170</v>
      </c>
      <c r="C232" s="104">
        <v>631718</v>
      </c>
      <c r="D232" s="104">
        <v>90000</v>
      </c>
      <c r="E232" s="104">
        <v>14.2468633155934</v>
      </c>
      <c r="F232" s="104">
        <v>721718</v>
      </c>
    </row>
    <row r="233" spans="1:6" s="105" customFormat="1">
      <c r="A233" s="102">
        <v>32</v>
      </c>
      <c r="B233" s="103" t="s">
        <v>175</v>
      </c>
      <c r="C233" s="104">
        <v>625868</v>
      </c>
      <c r="D233" s="104">
        <v>90000</v>
      </c>
      <c r="E233" s="104">
        <v>14.380029015703</v>
      </c>
      <c r="F233" s="104">
        <v>715868</v>
      </c>
    </row>
    <row r="234" spans="1:6" s="109" customFormat="1">
      <c r="A234" s="106">
        <v>321</v>
      </c>
      <c r="B234" s="107" t="s">
        <v>176</v>
      </c>
      <c r="C234" s="108">
        <v>32500</v>
      </c>
      <c r="D234" s="108">
        <v>0</v>
      </c>
      <c r="E234" s="108">
        <v>0</v>
      </c>
      <c r="F234" s="108">
        <v>32500</v>
      </c>
    </row>
    <row r="235" spans="1:6" s="109" customFormat="1">
      <c r="A235" s="106">
        <v>322</v>
      </c>
      <c r="B235" s="107" t="s">
        <v>177</v>
      </c>
      <c r="C235" s="108">
        <v>405068</v>
      </c>
      <c r="D235" s="108">
        <v>10000</v>
      </c>
      <c r="E235" s="108">
        <v>2.4687213011148699</v>
      </c>
      <c r="F235" s="108">
        <v>415068</v>
      </c>
    </row>
    <row r="236" spans="1:6" s="109" customFormat="1">
      <c r="A236" s="106">
        <v>323</v>
      </c>
      <c r="B236" s="107" t="s">
        <v>178</v>
      </c>
      <c r="C236" s="108">
        <v>182250</v>
      </c>
      <c r="D236" s="108">
        <v>80000</v>
      </c>
      <c r="E236" s="108">
        <v>43.895747599451305</v>
      </c>
      <c r="F236" s="108">
        <v>262250</v>
      </c>
    </row>
    <row r="237" spans="1:6" s="109" customFormat="1">
      <c r="A237" s="106">
        <v>329</v>
      </c>
      <c r="B237" s="107" t="s">
        <v>180</v>
      </c>
      <c r="C237" s="108">
        <v>6050</v>
      </c>
      <c r="D237" s="108">
        <v>0</v>
      </c>
      <c r="E237" s="108">
        <v>0</v>
      </c>
      <c r="F237" s="108">
        <v>6050</v>
      </c>
    </row>
    <row r="238" spans="1:6" s="105" customFormat="1">
      <c r="A238" s="102">
        <v>34</v>
      </c>
      <c r="B238" s="103" t="s">
        <v>181</v>
      </c>
      <c r="C238" s="104">
        <v>5850</v>
      </c>
      <c r="D238" s="104">
        <v>0</v>
      </c>
      <c r="E238" s="104">
        <v>0</v>
      </c>
      <c r="F238" s="104">
        <v>5850</v>
      </c>
    </row>
    <row r="239" spans="1:6" s="109" customFormat="1">
      <c r="A239" s="106">
        <v>343</v>
      </c>
      <c r="B239" s="107" t="s">
        <v>183</v>
      </c>
      <c r="C239" s="108">
        <v>5850</v>
      </c>
      <c r="D239" s="108">
        <v>0</v>
      </c>
      <c r="E239" s="108">
        <v>0</v>
      </c>
      <c r="F239" s="108">
        <v>5850</v>
      </c>
    </row>
    <row r="240" spans="1:6" s="105" customFormat="1">
      <c r="A240" s="102">
        <v>4</v>
      </c>
      <c r="B240" s="103" t="s">
        <v>200</v>
      </c>
      <c r="C240" s="104">
        <v>0</v>
      </c>
      <c r="D240" s="104">
        <v>281587</v>
      </c>
      <c r="E240" s="104"/>
      <c r="F240" s="104">
        <v>281587</v>
      </c>
    </row>
    <row r="241" spans="1:6" s="105" customFormat="1">
      <c r="A241" s="102">
        <v>42</v>
      </c>
      <c r="B241" s="103" t="s">
        <v>201</v>
      </c>
      <c r="C241" s="104">
        <v>0</v>
      </c>
      <c r="D241" s="104">
        <v>30000</v>
      </c>
      <c r="E241" s="104"/>
      <c r="F241" s="104">
        <v>30000</v>
      </c>
    </row>
    <row r="242" spans="1:6" s="109" customFormat="1">
      <c r="A242" s="106">
        <v>422</v>
      </c>
      <c r="B242" s="107" t="s">
        <v>202</v>
      </c>
      <c r="C242" s="108">
        <v>0</v>
      </c>
      <c r="D242" s="108">
        <v>30000</v>
      </c>
      <c r="E242" s="108"/>
      <c r="F242" s="108">
        <v>30000</v>
      </c>
    </row>
    <row r="243" spans="1:6" s="105" customFormat="1">
      <c r="A243" s="102">
        <v>45</v>
      </c>
      <c r="B243" s="103" t="s">
        <v>220</v>
      </c>
      <c r="C243" s="104">
        <v>0</v>
      </c>
      <c r="D243" s="104">
        <v>251587</v>
      </c>
      <c r="E243" s="104"/>
      <c r="F243" s="104">
        <v>251587</v>
      </c>
    </row>
    <row r="244" spans="1:6" s="109" customFormat="1">
      <c r="A244" s="106">
        <v>451</v>
      </c>
      <c r="B244" s="107" t="s">
        <v>221</v>
      </c>
      <c r="C244" s="108">
        <v>0</v>
      </c>
      <c r="D244" s="108">
        <v>251587</v>
      </c>
      <c r="E244" s="108"/>
      <c r="F244" s="108">
        <v>251587</v>
      </c>
    </row>
    <row r="245" spans="1:6">
      <c r="A245" s="100" t="s">
        <v>224</v>
      </c>
      <c r="B245" s="100"/>
      <c r="C245" s="101">
        <v>369686</v>
      </c>
      <c r="D245" s="101">
        <v>0</v>
      </c>
      <c r="E245" s="101">
        <v>0</v>
      </c>
      <c r="F245" s="101">
        <v>369686</v>
      </c>
    </row>
    <row r="246" spans="1:6">
      <c r="A246" s="100" t="s">
        <v>225</v>
      </c>
      <c r="B246" s="100"/>
      <c r="C246" s="101">
        <v>369686</v>
      </c>
      <c r="D246" s="101">
        <v>0</v>
      </c>
      <c r="E246" s="101">
        <v>0</v>
      </c>
      <c r="F246" s="101">
        <v>369686</v>
      </c>
    </row>
    <row r="247" spans="1:6">
      <c r="A247" s="118" t="s">
        <v>464</v>
      </c>
      <c r="B247" s="118"/>
      <c r="C247" s="119">
        <v>369686</v>
      </c>
      <c r="D247" s="119">
        <v>0</v>
      </c>
      <c r="E247" s="119">
        <v>0</v>
      </c>
      <c r="F247" s="119">
        <v>369686</v>
      </c>
    </row>
    <row r="248" spans="1:6">
      <c r="A248" s="120" t="s">
        <v>475</v>
      </c>
      <c r="B248" s="120"/>
      <c r="C248" s="121">
        <v>369686</v>
      </c>
      <c r="D248" s="121">
        <v>0</v>
      </c>
      <c r="E248" s="121">
        <v>0</v>
      </c>
      <c r="F248" s="121">
        <v>369686</v>
      </c>
    </row>
    <row r="249" spans="1:6" s="105" customFormat="1">
      <c r="A249" s="102">
        <v>3</v>
      </c>
      <c r="B249" s="103" t="s">
        <v>170</v>
      </c>
      <c r="C249" s="104">
        <v>369686</v>
      </c>
      <c r="D249" s="104">
        <v>0</v>
      </c>
      <c r="E249" s="104">
        <v>0</v>
      </c>
      <c r="F249" s="104">
        <v>369686</v>
      </c>
    </row>
    <row r="250" spans="1:6" s="105" customFormat="1">
      <c r="A250" s="102">
        <v>31</v>
      </c>
      <c r="B250" s="103" t="s">
        <v>171</v>
      </c>
      <c r="C250" s="104">
        <v>360090</v>
      </c>
      <c r="D250" s="104">
        <v>0</v>
      </c>
      <c r="E250" s="104">
        <v>0</v>
      </c>
      <c r="F250" s="104">
        <v>360090</v>
      </c>
    </row>
    <row r="251" spans="1:6" s="109" customFormat="1">
      <c r="A251" s="106">
        <v>311</v>
      </c>
      <c r="B251" s="107" t="s">
        <v>172</v>
      </c>
      <c r="C251" s="108">
        <v>312550</v>
      </c>
      <c r="D251" s="108">
        <v>0</v>
      </c>
      <c r="E251" s="108">
        <v>0</v>
      </c>
      <c r="F251" s="108">
        <v>312550</v>
      </c>
    </row>
    <row r="252" spans="1:6" s="109" customFormat="1">
      <c r="A252" s="106">
        <v>313</v>
      </c>
      <c r="B252" s="107" t="s">
        <v>174</v>
      </c>
      <c r="C252" s="108">
        <v>47540</v>
      </c>
      <c r="D252" s="108">
        <v>0</v>
      </c>
      <c r="E252" s="108">
        <v>0</v>
      </c>
      <c r="F252" s="108">
        <v>47540</v>
      </c>
    </row>
    <row r="253" spans="1:6" s="105" customFormat="1">
      <c r="A253" s="102">
        <v>32</v>
      </c>
      <c r="B253" s="103" t="s">
        <v>175</v>
      </c>
      <c r="C253" s="104">
        <v>9596</v>
      </c>
      <c r="D253" s="104">
        <v>0</v>
      </c>
      <c r="E253" s="104">
        <v>0</v>
      </c>
      <c r="F253" s="104">
        <v>9596</v>
      </c>
    </row>
    <row r="254" spans="1:6" s="109" customFormat="1">
      <c r="A254" s="106">
        <v>321</v>
      </c>
      <c r="B254" s="107" t="s">
        <v>176</v>
      </c>
      <c r="C254" s="108">
        <v>4104</v>
      </c>
      <c r="D254" s="108">
        <v>0</v>
      </c>
      <c r="E254" s="108">
        <v>0</v>
      </c>
      <c r="F254" s="108">
        <v>4104</v>
      </c>
    </row>
    <row r="255" spans="1:6" s="109" customFormat="1">
      <c r="A255" s="106">
        <v>323</v>
      </c>
      <c r="B255" s="107" t="s">
        <v>178</v>
      </c>
      <c r="C255" s="108">
        <v>5492</v>
      </c>
      <c r="D255" s="108">
        <v>0</v>
      </c>
      <c r="E255" s="108">
        <v>0</v>
      </c>
      <c r="F255" s="108">
        <v>5492</v>
      </c>
    </row>
    <row r="256" spans="1:6">
      <c r="A256" s="98" t="s">
        <v>228</v>
      </c>
      <c r="B256" s="98"/>
      <c r="C256" s="99">
        <v>4629900</v>
      </c>
      <c r="D256" s="99">
        <v>0</v>
      </c>
      <c r="E256" s="99">
        <v>0</v>
      </c>
      <c r="F256" s="99">
        <v>4629900</v>
      </c>
    </row>
    <row r="257" spans="1:6">
      <c r="A257" s="110" t="s">
        <v>229</v>
      </c>
      <c r="B257" s="110"/>
      <c r="C257" s="111">
        <v>4629900</v>
      </c>
      <c r="D257" s="111">
        <v>0</v>
      </c>
      <c r="E257" s="111">
        <v>0</v>
      </c>
      <c r="F257" s="111">
        <v>4629900</v>
      </c>
    </row>
    <row r="258" spans="1:6">
      <c r="A258" s="100" t="s">
        <v>230</v>
      </c>
      <c r="B258" s="100"/>
      <c r="C258" s="101">
        <v>4629900</v>
      </c>
      <c r="D258" s="101">
        <v>0</v>
      </c>
      <c r="E258" s="101">
        <v>0</v>
      </c>
      <c r="F258" s="101">
        <v>4629900</v>
      </c>
    </row>
    <row r="259" spans="1:6">
      <c r="A259" s="100" t="s">
        <v>231</v>
      </c>
      <c r="B259" s="100"/>
      <c r="C259" s="101">
        <v>4629900</v>
      </c>
      <c r="D259" s="101">
        <v>0</v>
      </c>
      <c r="E259" s="101">
        <v>0</v>
      </c>
      <c r="F259" s="101">
        <v>4629900</v>
      </c>
    </row>
    <row r="260" spans="1:6">
      <c r="A260" s="118" t="s">
        <v>464</v>
      </c>
      <c r="B260" s="118"/>
      <c r="C260" s="119">
        <v>4575900</v>
      </c>
      <c r="D260" s="119">
        <v>0</v>
      </c>
      <c r="E260" s="119">
        <v>0</v>
      </c>
      <c r="F260" s="119">
        <v>4575900</v>
      </c>
    </row>
    <row r="261" spans="1:6">
      <c r="A261" s="120" t="s">
        <v>476</v>
      </c>
      <c r="B261" s="120"/>
      <c r="C261" s="121">
        <v>4575900</v>
      </c>
      <c r="D261" s="121">
        <v>0</v>
      </c>
      <c r="E261" s="121">
        <v>0</v>
      </c>
      <c r="F261" s="121">
        <v>4575900</v>
      </c>
    </row>
    <row r="262" spans="1:6" s="105" customFormat="1">
      <c r="A262" s="102">
        <v>3</v>
      </c>
      <c r="B262" s="103" t="s">
        <v>170</v>
      </c>
      <c r="C262" s="104">
        <v>4569900</v>
      </c>
      <c r="D262" s="104">
        <v>0</v>
      </c>
      <c r="E262" s="104">
        <v>0</v>
      </c>
      <c r="F262" s="104">
        <v>4569900</v>
      </c>
    </row>
    <row r="263" spans="1:6" s="105" customFormat="1">
      <c r="A263" s="102">
        <v>31</v>
      </c>
      <c r="B263" s="103" t="s">
        <v>171</v>
      </c>
      <c r="C263" s="104">
        <v>4250170</v>
      </c>
      <c r="D263" s="104">
        <v>0</v>
      </c>
      <c r="E263" s="104">
        <v>0</v>
      </c>
      <c r="F263" s="104">
        <v>4250170</v>
      </c>
    </row>
    <row r="264" spans="1:6" s="109" customFormat="1">
      <c r="A264" s="106">
        <v>311</v>
      </c>
      <c r="B264" s="107" t="s">
        <v>172</v>
      </c>
      <c r="C264" s="108">
        <v>3614250</v>
      </c>
      <c r="D264" s="108">
        <v>0</v>
      </c>
      <c r="E264" s="108">
        <v>0</v>
      </c>
      <c r="F264" s="108">
        <v>3614250</v>
      </c>
    </row>
    <row r="265" spans="1:6" s="109" customFormat="1">
      <c r="A265" s="106">
        <v>312</v>
      </c>
      <c r="B265" s="107" t="s">
        <v>173</v>
      </c>
      <c r="C265" s="108">
        <v>9250</v>
      </c>
      <c r="D265" s="108">
        <v>0</v>
      </c>
      <c r="E265" s="108">
        <v>0</v>
      </c>
      <c r="F265" s="108">
        <v>9250</v>
      </c>
    </row>
    <row r="266" spans="1:6" s="109" customFormat="1">
      <c r="A266" s="106">
        <v>313</v>
      </c>
      <c r="B266" s="107" t="s">
        <v>174</v>
      </c>
      <c r="C266" s="108">
        <v>626670</v>
      </c>
      <c r="D266" s="108">
        <v>0</v>
      </c>
      <c r="E266" s="108">
        <v>0</v>
      </c>
      <c r="F266" s="108">
        <v>626670</v>
      </c>
    </row>
    <row r="267" spans="1:6" s="105" customFormat="1">
      <c r="A267" s="102">
        <v>32</v>
      </c>
      <c r="B267" s="103" t="s">
        <v>175</v>
      </c>
      <c r="C267" s="104">
        <v>319730</v>
      </c>
      <c r="D267" s="104">
        <v>0</v>
      </c>
      <c r="E267" s="104">
        <v>0</v>
      </c>
      <c r="F267" s="104">
        <v>319730</v>
      </c>
    </row>
    <row r="268" spans="1:6" s="109" customFormat="1">
      <c r="A268" s="106">
        <v>321</v>
      </c>
      <c r="B268" s="107" t="s">
        <v>176</v>
      </c>
      <c r="C268" s="108">
        <v>54000</v>
      </c>
      <c r="D268" s="108">
        <v>0</v>
      </c>
      <c r="E268" s="108">
        <v>0</v>
      </c>
      <c r="F268" s="108">
        <v>54000</v>
      </c>
    </row>
    <row r="269" spans="1:6" s="109" customFormat="1">
      <c r="A269" s="106">
        <v>322</v>
      </c>
      <c r="B269" s="107" t="s">
        <v>177</v>
      </c>
      <c r="C269" s="108">
        <v>44000</v>
      </c>
      <c r="D269" s="108">
        <v>0</v>
      </c>
      <c r="E269" s="108">
        <v>0</v>
      </c>
      <c r="F269" s="108">
        <v>44000</v>
      </c>
    </row>
    <row r="270" spans="1:6" s="109" customFormat="1">
      <c r="A270" s="106">
        <v>323</v>
      </c>
      <c r="B270" s="107" t="s">
        <v>178</v>
      </c>
      <c r="C270" s="108">
        <v>192000</v>
      </c>
      <c r="D270" s="108">
        <v>0</v>
      </c>
      <c r="E270" s="108">
        <v>0</v>
      </c>
      <c r="F270" s="108">
        <v>192000</v>
      </c>
    </row>
    <row r="271" spans="1:6" s="109" customFormat="1">
      <c r="A271" s="106">
        <v>329</v>
      </c>
      <c r="B271" s="107" t="s">
        <v>180</v>
      </c>
      <c r="C271" s="108">
        <v>29730</v>
      </c>
      <c r="D271" s="108">
        <v>0</v>
      </c>
      <c r="E271" s="108">
        <v>0</v>
      </c>
      <c r="F271" s="108">
        <v>29730</v>
      </c>
    </row>
    <row r="272" spans="1:6" s="105" customFormat="1">
      <c r="A272" s="102">
        <v>4</v>
      </c>
      <c r="B272" s="103" t="s">
        <v>200</v>
      </c>
      <c r="C272" s="104">
        <v>6000</v>
      </c>
      <c r="D272" s="104">
        <v>0</v>
      </c>
      <c r="E272" s="104">
        <v>0</v>
      </c>
      <c r="F272" s="104">
        <v>6000</v>
      </c>
    </row>
    <row r="273" spans="1:6" s="105" customFormat="1">
      <c r="A273" s="102">
        <v>42</v>
      </c>
      <c r="B273" s="103" t="s">
        <v>201</v>
      </c>
      <c r="C273" s="104">
        <v>6000</v>
      </c>
      <c r="D273" s="104">
        <v>0</v>
      </c>
      <c r="E273" s="104">
        <v>0</v>
      </c>
      <c r="F273" s="104">
        <v>6000</v>
      </c>
    </row>
    <row r="274" spans="1:6" s="109" customFormat="1">
      <c r="A274" s="106">
        <v>426</v>
      </c>
      <c r="B274" s="107" t="s">
        <v>203</v>
      </c>
      <c r="C274" s="108">
        <v>6000</v>
      </c>
      <c r="D274" s="108">
        <v>0</v>
      </c>
      <c r="E274" s="108">
        <v>0</v>
      </c>
      <c r="F274" s="108">
        <v>6000</v>
      </c>
    </row>
    <row r="275" spans="1:6">
      <c r="A275" s="118" t="s">
        <v>470</v>
      </c>
      <c r="B275" s="118"/>
      <c r="C275" s="119">
        <v>54000</v>
      </c>
      <c r="D275" s="119">
        <v>0</v>
      </c>
      <c r="E275" s="119">
        <v>0</v>
      </c>
      <c r="F275" s="119">
        <v>54000</v>
      </c>
    </row>
    <row r="276" spans="1:6">
      <c r="A276" s="120" t="s">
        <v>476</v>
      </c>
      <c r="B276" s="120"/>
      <c r="C276" s="121">
        <v>54000</v>
      </c>
      <c r="D276" s="121">
        <v>0</v>
      </c>
      <c r="E276" s="121">
        <v>0</v>
      </c>
      <c r="F276" s="121">
        <v>54000</v>
      </c>
    </row>
    <row r="277" spans="1:6" s="105" customFormat="1">
      <c r="A277" s="102">
        <v>3</v>
      </c>
      <c r="B277" s="103" t="s">
        <v>170</v>
      </c>
      <c r="C277" s="104">
        <v>54000</v>
      </c>
      <c r="D277" s="104">
        <v>0</v>
      </c>
      <c r="E277" s="104">
        <v>0</v>
      </c>
      <c r="F277" s="104">
        <v>54000</v>
      </c>
    </row>
    <row r="278" spans="1:6" s="105" customFormat="1">
      <c r="A278" s="102">
        <v>32</v>
      </c>
      <c r="B278" s="103" t="s">
        <v>175</v>
      </c>
      <c r="C278" s="104">
        <v>54000</v>
      </c>
      <c r="D278" s="104">
        <v>0</v>
      </c>
      <c r="E278" s="104">
        <v>0</v>
      </c>
      <c r="F278" s="104">
        <v>54000</v>
      </c>
    </row>
    <row r="279" spans="1:6" s="109" customFormat="1">
      <c r="A279" s="106">
        <v>322</v>
      </c>
      <c r="B279" s="107" t="s">
        <v>177</v>
      </c>
      <c r="C279" s="108">
        <v>54000</v>
      </c>
      <c r="D279" s="108">
        <v>0</v>
      </c>
      <c r="E279" s="108">
        <v>0</v>
      </c>
      <c r="F279" s="108">
        <v>54000</v>
      </c>
    </row>
    <row r="280" spans="1:6">
      <c r="A280" s="98" t="s">
        <v>232</v>
      </c>
      <c r="B280" s="98"/>
      <c r="C280" s="99">
        <v>9524000</v>
      </c>
      <c r="D280" s="99">
        <v>724150</v>
      </c>
      <c r="E280" s="99">
        <v>7.6034229315413704</v>
      </c>
      <c r="F280" s="99">
        <v>10248150</v>
      </c>
    </row>
    <row r="281" spans="1:6">
      <c r="A281" s="100" t="s">
        <v>233</v>
      </c>
      <c r="B281" s="100"/>
      <c r="C281" s="101">
        <v>1054000</v>
      </c>
      <c r="D281" s="101">
        <v>186000</v>
      </c>
      <c r="E281" s="101">
        <v>17.647058823529402</v>
      </c>
      <c r="F281" s="101">
        <v>1240000</v>
      </c>
    </row>
    <row r="282" spans="1:6">
      <c r="A282" s="100" t="s">
        <v>234</v>
      </c>
      <c r="B282" s="100"/>
      <c r="C282" s="101">
        <v>500000</v>
      </c>
      <c r="D282" s="101">
        <v>100000</v>
      </c>
      <c r="E282" s="101">
        <v>20</v>
      </c>
      <c r="F282" s="101">
        <v>600000</v>
      </c>
    </row>
    <row r="283" spans="1:6">
      <c r="A283" s="118" t="s">
        <v>464</v>
      </c>
      <c r="B283" s="118"/>
      <c r="C283" s="119">
        <v>420000</v>
      </c>
      <c r="D283" s="119">
        <v>100000</v>
      </c>
      <c r="E283" s="119">
        <v>23.809523809523803</v>
      </c>
      <c r="F283" s="119">
        <v>520000</v>
      </c>
    </row>
    <row r="284" spans="1:6">
      <c r="A284" s="120" t="s">
        <v>473</v>
      </c>
      <c r="B284" s="120"/>
      <c r="C284" s="121">
        <v>420000</v>
      </c>
      <c r="D284" s="121">
        <v>100000</v>
      </c>
      <c r="E284" s="121">
        <v>23.809523809523803</v>
      </c>
      <c r="F284" s="121">
        <v>520000</v>
      </c>
    </row>
    <row r="285" spans="1:6" s="105" customFormat="1">
      <c r="A285" s="102">
        <v>3</v>
      </c>
      <c r="B285" s="103" t="s">
        <v>170</v>
      </c>
      <c r="C285" s="104">
        <v>420000</v>
      </c>
      <c r="D285" s="104">
        <v>100000</v>
      </c>
      <c r="E285" s="104">
        <v>23.809523809523803</v>
      </c>
      <c r="F285" s="104">
        <v>520000</v>
      </c>
    </row>
    <row r="286" spans="1:6" s="105" customFormat="1">
      <c r="A286" s="102">
        <v>32</v>
      </c>
      <c r="B286" s="103" t="s">
        <v>175</v>
      </c>
      <c r="C286" s="104">
        <v>379500</v>
      </c>
      <c r="D286" s="104">
        <v>100000</v>
      </c>
      <c r="E286" s="104">
        <v>26.3504611330698</v>
      </c>
      <c r="F286" s="104">
        <v>479500</v>
      </c>
    </row>
    <row r="287" spans="1:6" s="109" customFormat="1">
      <c r="A287" s="106">
        <v>322</v>
      </c>
      <c r="B287" s="107" t="s">
        <v>177</v>
      </c>
      <c r="C287" s="108">
        <v>1800</v>
      </c>
      <c r="D287" s="108">
        <v>0</v>
      </c>
      <c r="E287" s="108">
        <v>0</v>
      </c>
      <c r="F287" s="108">
        <v>1800</v>
      </c>
    </row>
    <row r="288" spans="1:6" s="109" customFormat="1">
      <c r="A288" s="106">
        <v>323</v>
      </c>
      <c r="B288" s="107" t="s">
        <v>178</v>
      </c>
      <c r="C288" s="108">
        <v>350000</v>
      </c>
      <c r="D288" s="108">
        <v>100000</v>
      </c>
      <c r="E288" s="108">
        <v>28.571428571428598</v>
      </c>
      <c r="F288" s="108">
        <v>450000</v>
      </c>
    </row>
    <row r="289" spans="1:6" s="109" customFormat="1">
      <c r="A289" s="106">
        <v>329</v>
      </c>
      <c r="B289" s="107" t="s">
        <v>180</v>
      </c>
      <c r="C289" s="108">
        <v>27700</v>
      </c>
      <c r="D289" s="108">
        <v>0</v>
      </c>
      <c r="E289" s="108">
        <v>0</v>
      </c>
      <c r="F289" s="108">
        <v>27700</v>
      </c>
    </row>
    <row r="290" spans="1:6" s="105" customFormat="1">
      <c r="A290" s="102">
        <v>38</v>
      </c>
      <c r="B290" s="103" t="s">
        <v>190</v>
      </c>
      <c r="C290" s="104">
        <v>40500</v>
      </c>
      <c r="D290" s="104">
        <v>0</v>
      </c>
      <c r="E290" s="104">
        <v>0</v>
      </c>
      <c r="F290" s="104">
        <v>40500</v>
      </c>
    </row>
    <row r="291" spans="1:6" s="109" customFormat="1">
      <c r="A291" s="106">
        <v>381</v>
      </c>
      <c r="B291" s="107" t="s">
        <v>191</v>
      </c>
      <c r="C291" s="108">
        <v>40500</v>
      </c>
      <c r="D291" s="108">
        <v>0</v>
      </c>
      <c r="E291" s="108">
        <v>0</v>
      </c>
      <c r="F291" s="108">
        <v>40500</v>
      </c>
    </row>
    <row r="292" spans="1:6">
      <c r="A292" s="118" t="s">
        <v>474</v>
      </c>
      <c r="B292" s="118"/>
      <c r="C292" s="119">
        <v>50000</v>
      </c>
      <c r="D292" s="119">
        <v>0</v>
      </c>
      <c r="E292" s="119">
        <v>0</v>
      </c>
      <c r="F292" s="119">
        <v>50000</v>
      </c>
    </row>
    <row r="293" spans="1:6">
      <c r="A293" s="120" t="s">
        <v>473</v>
      </c>
      <c r="B293" s="120"/>
      <c r="C293" s="121">
        <v>50000</v>
      </c>
      <c r="D293" s="121">
        <v>0</v>
      </c>
      <c r="E293" s="121">
        <v>0</v>
      </c>
      <c r="F293" s="121">
        <v>50000</v>
      </c>
    </row>
    <row r="294" spans="1:6" s="105" customFormat="1">
      <c r="A294" s="102">
        <v>3</v>
      </c>
      <c r="B294" s="103" t="s">
        <v>170</v>
      </c>
      <c r="C294" s="104">
        <v>50000</v>
      </c>
      <c r="D294" s="104">
        <v>0</v>
      </c>
      <c r="E294" s="104">
        <v>0</v>
      </c>
      <c r="F294" s="104">
        <v>50000</v>
      </c>
    </row>
    <row r="295" spans="1:6" s="105" customFormat="1">
      <c r="A295" s="102">
        <v>32</v>
      </c>
      <c r="B295" s="103" t="s">
        <v>175</v>
      </c>
      <c r="C295" s="104">
        <v>50000</v>
      </c>
      <c r="D295" s="104">
        <v>0</v>
      </c>
      <c r="E295" s="104">
        <v>0</v>
      </c>
      <c r="F295" s="104">
        <v>50000</v>
      </c>
    </row>
    <row r="296" spans="1:6" s="109" customFormat="1">
      <c r="A296" s="106">
        <v>323</v>
      </c>
      <c r="B296" s="107" t="s">
        <v>178</v>
      </c>
      <c r="C296" s="108">
        <v>50000</v>
      </c>
      <c r="D296" s="108">
        <v>0</v>
      </c>
      <c r="E296" s="108">
        <v>0</v>
      </c>
      <c r="F296" s="108">
        <v>50000</v>
      </c>
    </row>
    <row r="297" spans="1:6">
      <c r="A297" s="118" t="s">
        <v>477</v>
      </c>
      <c r="B297" s="118"/>
      <c r="C297" s="119">
        <v>30000</v>
      </c>
      <c r="D297" s="119">
        <v>0</v>
      </c>
      <c r="E297" s="119">
        <v>0</v>
      </c>
      <c r="F297" s="119">
        <v>30000</v>
      </c>
    </row>
    <row r="298" spans="1:6">
      <c r="A298" s="120" t="s">
        <v>473</v>
      </c>
      <c r="B298" s="120"/>
      <c r="C298" s="121">
        <v>30000</v>
      </c>
      <c r="D298" s="121">
        <v>0</v>
      </c>
      <c r="E298" s="121">
        <v>0</v>
      </c>
      <c r="F298" s="121">
        <v>30000</v>
      </c>
    </row>
    <row r="299" spans="1:6" s="105" customFormat="1">
      <c r="A299" s="102">
        <v>3</v>
      </c>
      <c r="B299" s="103" t="s">
        <v>170</v>
      </c>
      <c r="C299" s="104">
        <v>30000</v>
      </c>
      <c r="D299" s="104">
        <v>0</v>
      </c>
      <c r="E299" s="104">
        <v>0</v>
      </c>
      <c r="F299" s="104">
        <v>30000</v>
      </c>
    </row>
    <row r="300" spans="1:6" s="105" customFormat="1">
      <c r="A300" s="102">
        <v>32</v>
      </c>
      <c r="B300" s="103" t="s">
        <v>175</v>
      </c>
      <c r="C300" s="104">
        <v>30000</v>
      </c>
      <c r="D300" s="104">
        <v>0</v>
      </c>
      <c r="E300" s="104">
        <v>0</v>
      </c>
      <c r="F300" s="104">
        <v>30000</v>
      </c>
    </row>
    <row r="301" spans="1:6" s="109" customFormat="1">
      <c r="A301" s="106">
        <v>323</v>
      </c>
      <c r="B301" s="107" t="s">
        <v>178</v>
      </c>
      <c r="C301" s="108">
        <v>30000</v>
      </c>
      <c r="D301" s="108">
        <v>0</v>
      </c>
      <c r="E301" s="108">
        <v>0</v>
      </c>
      <c r="F301" s="108">
        <v>30000</v>
      </c>
    </row>
    <row r="302" spans="1:6">
      <c r="A302" s="100" t="s">
        <v>235</v>
      </c>
      <c r="B302" s="100"/>
      <c r="C302" s="101">
        <v>100000</v>
      </c>
      <c r="D302" s="101">
        <v>0</v>
      </c>
      <c r="E302" s="101">
        <v>0</v>
      </c>
      <c r="F302" s="101">
        <v>100000</v>
      </c>
    </row>
    <row r="303" spans="1:6">
      <c r="A303" s="118" t="s">
        <v>464</v>
      </c>
      <c r="B303" s="118"/>
      <c r="C303" s="119">
        <v>100000</v>
      </c>
      <c r="D303" s="119">
        <v>0</v>
      </c>
      <c r="E303" s="119">
        <v>0</v>
      </c>
      <c r="F303" s="119">
        <v>100000</v>
      </c>
    </row>
    <row r="304" spans="1:6">
      <c r="A304" s="120" t="s">
        <v>473</v>
      </c>
      <c r="B304" s="120"/>
      <c r="C304" s="121">
        <v>100000</v>
      </c>
      <c r="D304" s="121">
        <v>0</v>
      </c>
      <c r="E304" s="121">
        <v>0</v>
      </c>
      <c r="F304" s="121">
        <v>100000</v>
      </c>
    </row>
    <row r="305" spans="1:6" s="105" customFormat="1">
      <c r="A305" s="102">
        <v>3</v>
      </c>
      <c r="B305" s="103" t="s">
        <v>170</v>
      </c>
      <c r="C305" s="104">
        <v>81100</v>
      </c>
      <c r="D305" s="104">
        <v>13900</v>
      </c>
      <c r="E305" s="104">
        <v>17.139334155363802</v>
      </c>
      <c r="F305" s="104">
        <v>95000</v>
      </c>
    </row>
    <row r="306" spans="1:6" s="105" customFormat="1">
      <c r="A306" s="102">
        <v>32</v>
      </c>
      <c r="B306" s="103" t="s">
        <v>175</v>
      </c>
      <c r="C306" s="104">
        <v>76100</v>
      </c>
      <c r="D306" s="104">
        <v>13900</v>
      </c>
      <c r="E306" s="104">
        <v>18.2654402102497</v>
      </c>
      <c r="F306" s="104">
        <v>90000</v>
      </c>
    </row>
    <row r="307" spans="1:6" s="109" customFormat="1">
      <c r="A307" s="106">
        <v>322</v>
      </c>
      <c r="B307" s="107" t="s">
        <v>177</v>
      </c>
      <c r="C307" s="108">
        <v>21000</v>
      </c>
      <c r="D307" s="108">
        <v>-10000</v>
      </c>
      <c r="E307" s="108">
        <v>-47.619047619047606</v>
      </c>
      <c r="F307" s="108">
        <v>11000</v>
      </c>
    </row>
    <row r="308" spans="1:6" s="109" customFormat="1">
      <c r="A308" s="106">
        <v>323</v>
      </c>
      <c r="B308" s="107" t="s">
        <v>178</v>
      </c>
      <c r="C308" s="108">
        <v>55100</v>
      </c>
      <c r="D308" s="108">
        <v>20900</v>
      </c>
      <c r="E308" s="108">
        <v>37.931034482758598</v>
      </c>
      <c r="F308" s="108">
        <v>76000</v>
      </c>
    </row>
    <row r="309" spans="1:6" s="109" customFormat="1">
      <c r="A309" s="106">
        <v>329</v>
      </c>
      <c r="B309" s="107" t="s">
        <v>180</v>
      </c>
      <c r="C309" s="108">
        <v>0</v>
      </c>
      <c r="D309" s="108">
        <v>3000</v>
      </c>
      <c r="E309" s="108"/>
      <c r="F309" s="108">
        <v>3000</v>
      </c>
    </row>
    <row r="310" spans="1:6" s="105" customFormat="1">
      <c r="A310" s="102">
        <v>38</v>
      </c>
      <c r="B310" s="103" t="s">
        <v>190</v>
      </c>
      <c r="C310" s="104">
        <v>5000</v>
      </c>
      <c r="D310" s="104">
        <v>0</v>
      </c>
      <c r="E310" s="104">
        <v>0</v>
      </c>
      <c r="F310" s="104">
        <v>5000</v>
      </c>
    </row>
    <row r="311" spans="1:6" s="109" customFormat="1">
      <c r="A311" s="106">
        <v>381</v>
      </c>
      <c r="B311" s="107" t="s">
        <v>191</v>
      </c>
      <c r="C311" s="108">
        <v>5000</v>
      </c>
      <c r="D311" s="108">
        <v>0</v>
      </c>
      <c r="E311" s="108">
        <v>0</v>
      </c>
      <c r="F311" s="108">
        <v>5000</v>
      </c>
    </row>
    <row r="312" spans="1:6" s="105" customFormat="1">
      <c r="A312" s="102">
        <v>4</v>
      </c>
      <c r="B312" s="103" t="s">
        <v>200</v>
      </c>
      <c r="C312" s="104">
        <v>18900</v>
      </c>
      <c r="D312" s="104">
        <v>-13900</v>
      </c>
      <c r="E312" s="104">
        <v>-73.544973544973502</v>
      </c>
      <c r="F312" s="104">
        <v>5000</v>
      </c>
    </row>
    <row r="313" spans="1:6" s="105" customFormat="1">
      <c r="A313" s="102">
        <v>42</v>
      </c>
      <c r="B313" s="103" t="s">
        <v>201</v>
      </c>
      <c r="C313" s="104">
        <v>18900</v>
      </c>
      <c r="D313" s="104">
        <v>-13900</v>
      </c>
      <c r="E313" s="104">
        <v>-73.544973544973502</v>
      </c>
      <c r="F313" s="104">
        <v>5000</v>
      </c>
    </row>
    <row r="314" spans="1:6" s="109" customFormat="1">
      <c r="A314" s="106">
        <v>422</v>
      </c>
      <c r="B314" s="107" t="s">
        <v>202</v>
      </c>
      <c r="C314" s="108">
        <v>18900</v>
      </c>
      <c r="D314" s="108">
        <v>-13900</v>
      </c>
      <c r="E314" s="108">
        <v>-73.544973544973502</v>
      </c>
      <c r="F314" s="108">
        <v>5000</v>
      </c>
    </row>
    <row r="315" spans="1:6">
      <c r="A315" s="100" t="s">
        <v>236</v>
      </c>
      <c r="B315" s="100"/>
      <c r="C315" s="101">
        <v>60000</v>
      </c>
      <c r="D315" s="101">
        <v>0</v>
      </c>
      <c r="E315" s="101">
        <v>0</v>
      </c>
      <c r="F315" s="101">
        <v>60000</v>
      </c>
    </row>
    <row r="316" spans="1:6">
      <c r="A316" s="118" t="s">
        <v>464</v>
      </c>
      <c r="B316" s="118"/>
      <c r="C316" s="119">
        <v>60000</v>
      </c>
      <c r="D316" s="119">
        <v>0</v>
      </c>
      <c r="E316" s="119">
        <v>0</v>
      </c>
      <c r="F316" s="119">
        <v>60000</v>
      </c>
    </row>
    <row r="317" spans="1:6">
      <c r="A317" s="120" t="s">
        <v>473</v>
      </c>
      <c r="B317" s="120"/>
      <c r="C317" s="121">
        <v>60000</v>
      </c>
      <c r="D317" s="121">
        <v>0</v>
      </c>
      <c r="E317" s="121">
        <v>0</v>
      </c>
      <c r="F317" s="121">
        <v>60000</v>
      </c>
    </row>
    <row r="318" spans="1:6" s="105" customFormat="1">
      <c r="A318" s="102">
        <v>3</v>
      </c>
      <c r="B318" s="103" t="s">
        <v>170</v>
      </c>
      <c r="C318" s="104">
        <v>60000</v>
      </c>
      <c r="D318" s="104">
        <v>0</v>
      </c>
      <c r="E318" s="104">
        <v>0</v>
      </c>
      <c r="F318" s="104">
        <v>60000</v>
      </c>
    </row>
    <row r="319" spans="1:6" s="105" customFormat="1">
      <c r="A319" s="102">
        <v>38</v>
      </c>
      <c r="B319" s="103" t="s">
        <v>190</v>
      </c>
      <c r="C319" s="104">
        <v>60000</v>
      </c>
      <c r="D319" s="104">
        <v>0</v>
      </c>
      <c r="E319" s="104">
        <v>0</v>
      </c>
      <c r="F319" s="104">
        <v>60000</v>
      </c>
    </row>
    <row r="320" spans="1:6" s="109" customFormat="1">
      <c r="A320" s="106">
        <v>381</v>
      </c>
      <c r="B320" s="107" t="s">
        <v>191</v>
      </c>
      <c r="C320" s="108">
        <v>60000</v>
      </c>
      <c r="D320" s="108">
        <v>0</v>
      </c>
      <c r="E320" s="108">
        <v>0</v>
      </c>
      <c r="F320" s="108">
        <v>60000</v>
      </c>
    </row>
    <row r="321" spans="1:6">
      <c r="A321" s="100" t="s">
        <v>237</v>
      </c>
      <c r="B321" s="100"/>
      <c r="C321" s="101">
        <v>10000</v>
      </c>
      <c r="D321" s="101">
        <v>0</v>
      </c>
      <c r="E321" s="101">
        <v>0</v>
      </c>
      <c r="F321" s="101">
        <v>10000</v>
      </c>
    </row>
    <row r="322" spans="1:6">
      <c r="A322" s="118" t="s">
        <v>464</v>
      </c>
      <c r="B322" s="118"/>
      <c r="C322" s="119">
        <v>10000</v>
      </c>
      <c r="D322" s="119">
        <v>0</v>
      </c>
      <c r="E322" s="119">
        <v>0</v>
      </c>
      <c r="F322" s="119">
        <v>10000</v>
      </c>
    </row>
    <row r="323" spans="1:6">
      <c r="A323" s="120" t="s">
        <v>473</v>
      </c>
      <c r="B323" s="120"/>
      <c r="C323" s="121">
        <v>10000</v>
      </c>
      <c r="D323" s="121">
        <v>0</v>
      </c>
      <c r="E323" s="121">
        <v>0</v>
      </c>
      <c r="F323" s="121">
        <v>10000</v>
      </c>
    </row>
    <row r="324" spans="1:6" s="105" customFormat="1">
      <c r="A324" s="102">
        <v>3</v>
      </c>
      <c r="B324" s="103" t="s">
        <v>170</v>
      </c>
      <c r="C324" s="104">
        <v>10000</v>
      </c>
      <c r="D324" s="104">
        <v>0</v>
      </c>
      <c r="E324" s="104">
        <v>0</v>
      </c>
      <c r="F324" s="104">
        <v>10000</v>
      </c>
    </row>
    <row r="325" spans="1:6" s="105" customFormat="1">
      <c r="A325" s="102">
        <v>32</v>
      </c>
      <c r="B325" s="103" t="s">
        <v>175</v>
      </c>
      <c r="C325" s="104">
        <v>10000</v>
      </c>
      <c r="D325" s="104">
        <v>0</v>
      </c>
      <c r="E325" s="104">
        <v>0</v>
      </c>
      <c r="F325" s="104">
        <v>10000</v>
      </c>
    </row>
    <row r="326" spans="1:6" s="109" customFormat="1">
      <c r="A326" s="106">
        <v>323</v>
      </c>
      <c r="B326" s="107" t="s">
        <v>178</v>
      </c>
      <c r="C326" s="108">
        <v>5000</v>
      </c>
      <c r="D326" s="108">
        <v>0</v>
      </c>
      <c r="E326" s="108">
        <v>0</v>
      </c>
      <c r="F326" s="108">
        <v>5000</v>
      </c>
    </row>
    <row r="327" spans="1:6" s="109" customFormat="1">
      <c r="A327" s="106">
        <v>329</v>
      </c>
      <c r="B327" s="107" t="s">
        <v>180</v>
      </c>
      <c r="C327" s="108">
        <v>5000</v>
      </c>
      <c r="D327" s="108">
        <v>0</v>
      </c>
      <c r="E327" s="108">
        <v>0</v>
      </c>
      <c r="F327" s="108">
        <v>5000</v>
      </c>
    </row>
    <row r="328" spans="1:6">
      <c r="A328" s="100" t="s">
        <v>238</v>
      </c>
      <c r="B328" s="100"/>
      <c r="C328" s="101">
        <v>30000</v>
      </c>
      <c r="D328" s="101">
        <v>0</v>
      </c>
      <c r="E328" s="101">
        <v>0</v>
      </c>
      <c r="F328" s="101">
        <v>30000</v>
      </c>
    </row>
    <row r="329" spans="1:6">
      <c r="A329" s="118" t="s">
        <v>464</v>
      </c>
      <c r="B329" s="118"/>
      <c r="C329" s="119">
        <v>30000</v>
      </c>
      <c r="D329" s="119">
        <v>0</v>
      </c>
      <c r="E329" s="119">
        <v>0</v>
      </c>
      <c r="F329" s="119">
        <v>30000</v>
      </c>
    </row>
    <row r="330" spans="1:6">
      <c r="A330" s="120" t="s">
        <v>473</v>
      </c>
      <c r="B330" s="120"/>
      <c r="C330" s="121">
        <v>30000</v>
      </c>
      <c r="D330" s="121">
        <v>0</v>
      </c>
      <c r="E330" s="121">
        <v>0</v>
      </c>
      <c r="F330" s="121">
        <v>30000</v>
      </c>
    </row>
    <row r="331" spans="1:6" s="105" customFormat="1">
      <c r="A331" s="102">
        <v>3</v>
      </c>
      <c r="B331" s="103" t="s">
        <v>170</v>
      </c>
      <c r="C331" s="104">
        <v>30000</v>
      </c>
      <c r="D331" s="104">
        <v>0</v>
      </c>
      <c r="E331" s="104">
        <v>0</v>
      </c>
      <c r="F331" s="104">
        <v>30000</v>
      </c>
    </row>
    <row r="332" spans="1:6" s="105" customFormat="1">
      <c r="A332" s="102">
        <v>32</v>
      </c>
      <c r="B332" s="103" t="s">
        <v>175</v>
      </c>
      <c r="C332" s="104">
        <v>30000</v>
      </c>
      <c r="D332" s="104">
        <v>0</v>
      </c>
      <c r="E332" s="104">
        <v>0</v>
      </c>
      <c r="F332" s="104">
        <v>30000</v>
      </c>
    </row>
    <row r="333" spans="1:6" s="109" customFormat="1">
      <c r="A333" s="106">
        <v>322</v>
      </c>
      <c r="B333" s="107" t="s">
        <v>177</v>
      </c>
      <c r="C333" s="108">
        <v>7400</v>
      </c>
      <c r="D333" s="108">
        <v>-3000</v>
      </c>
      <c r="E333" s="108">
        <v>-40.540540540540498</v>
      </c>
      <c r="F333" s="108">
        <v>4400</v>
      </c>
    </row>
    <row r="334" spans="1:6" s="109" customFormat="1">
      <c r="A334" s="106">
        <v>323</v>
      </c>
      <c r="B334" s="107" t="s">
        <v>178</v>
      </c>
      <c r="C334" s="108">
        <v>20200</v>
      </c>
      <c r="D334" s="108">
        <v>0</v>
      </c>
      <c r="E334" s="108">
        <v>0</v>
      </c>
      <c r="F334" s="108">
        <v>20200</v>
      </c>
    </row>
    <row r="335" spans="1:6" s="109" customFormat="1">
      <c r="A335" s="106">
        <v>329</v>
      </c>
      <c r="B335" s="107" t="s">
        <v>180</v>
      </c>
      <c r="C335" s="108">
        <v>2400</v>
      </c>
      <c r="D335" s="108">
        <v>3000</v>
      </c>
      <c r="E335" s="108">
        <v>125</v>
      </c>
      <c r="F335" s="108">
        <v>5400</v>
      </c>
    </row>
    <row r="336" spans="1:6">
      <c r="A336" s="100" t="s">
        <v>239</v>
      </c>
      <c r="B336" s="100"/>
      <c r="C336" s="101">
        <v>20000</v>
      </c>
      <c r="D336" s="101">
        <v>25000</v>
      </c>
      <c r="E336" s="101">
        <v>125</v>
      </c>
      <c r="F336" s="101">
        <v>45000</v>
      </c>
    </row>
    <row r="337" spans="1:6">
      <c r="A337" s="118" t="s">
        <v>464</v>
      </c>
      <c r="B337" s="118"/>
      <c r="C337" s="119">
        <v>20000</v>
      </c>
      <c r="D337" s="119">
        <v>25000</v>
      </c>
      <c r="E337" s="119">
        <v>125</v>
      </c>
      <c r="F337" s="119">
        <v>45000</v>
      </c>
    </row>
    <row r="338" spans="1:6">
      <c r="A338" s="120" t="s">
        <v>473</v>
      </c>
      <c r="B338" s="120"/>
      <c r="C338" s="121">
        <v>20000</v>
      </c>
      <c r="D338" s="121">
        <v>25000</v>
      </c>
      <c r="E338" s="121">
        <v>125</v>
      </c>
      <c r="F338" s="121">
        <v>45000</v>
      </c>
    </row>
    <row r="339" spans="1:6" s="105" customFormat="1">
      <c r="A339" s="102">
        <v>3</v>
      </c>
      <c r="B339" s="103" t="s">
        <v>170</v>
      </c>
      <c r="C339" s="104">
        <v>20000</v>
      </c>
      <c r="D339" s="104">
        <v>-100</v>
      </c>
      <c r="E339" s="104">
        <v>-0.5</v>
      </c>
      <c r="F339" s="104">
        <v>19900</v>
      </c>
    </row>
    <row r="340" spans="1:6" s="105" customFormat="1">
      <c r="A340" s="102">
        <v>32</v>
      </c>
      <c r="B340" s="103" t="s">
        <v>175</v>
      </c>
      <c r="C340" s="104">
        <v>15000</v>
      </c>
      <c r="D340" s="104">
        <v>3900</v>
      </c>
      <c r="E340" s="104">
        <v>26</v>
      </c>
      <c r="F340" s="104">
        <v>18900</v>
      </c>
    </row>
    <row r="341" spans="1:6" s="109" customFormat="1">
      <c r="A341" s="106">
        <v>322</v>
      </c>
      <c r="B341" s="107" t="s">
        <v>177</v>
      </c>
      <c r="C341" s="108">
        <v>500</v>
      </c>
      <c r="D341" s="108">
        <v>1150</v>
      </c>
      <c r="E341" s="108">
        <v>230</v>
      </c>
      <c r="F341" s="108">
        <v>1650</v>
      </c>
    </row>
    <row r="342" spans="1:6" s="109" customFormat="1">
      <c r="A342" s="106">
        <v>323</v>
      </c>
      <c r="B342" s="107" t="s">
        <v>178</v>
      </c>
      <c r="C342" s="108">
        <v>13800</v>
      </c>
      <c r="D342" s="108">
        <v>-50</v>
      </c>
      <c r="E342" s="108">
        <v>-0.36231884057971003</v>
      </c>
      <c r="F342" s="108">
        <v>13750</v>
      </c>
    </row>
    <row r="343" spans="1:6" s="109" customFormat="1">
      <c r="A343" s="106">
        <v>329</v>
      </c>
      <c r="B343" s="107" t="s">
        <v>180</v>
      </c>
      <c r="C343" s="108">
        <v>700</v>
      </c>
      <c r="D343" s="108">
        <v>2800</v>
      </c>
      <c r="E343" s="108">
        <v>400</v>
      </c>
      <c r="F343" s="108">
        <v>3500</v>
      </c>
    </row>
    <row r="344" spans="1:6" s="105" customFormat="1">
      <c r="A344" s="102">
        <v>38</v>
      </c>
      <c r="B344" s="103" t="s">
        <v>190</v>
      </c>
      <c r="C344" s="104">
        <v>5000</v>
      </c>
      <c r="D344" s="104">
        <v>-4000</v>
      </c>
      <c r="E344" s="104">
        <v>-80</v>
      </c>
      <c r="F344" s="104">
        <v>1000</v>
      </c>
    </row>
    <row r="345" spans="1:6" s="109" customFormat="1">
      <c r="A345" s="106">
        <v>381</v>
      </c>
      <c r="B345" s="107" t="s">
        <v>191</v>
      </c>
      <c r="C345" s="108">
        <v>5000</v>
      </c>
      <c r="D345" s="108">
        <v>-4000</v>
      </c>
      <c r="E345" s="108">
        <v>-80</v>
      </c>
      <c r="F345" s="108">
        <v>1000</v>
      </c>
    </row>
    <row r="346" spans="1:6" s="105" customFormat="1">
      <c r="A346" s="102">
        <v>4</v>
      </c>
      <c r="B346" s="103" t="s">
        <v>200</v>
      </c>
      <c r="C346" s="104">
        <v>0</v>
      </c>
      <c r="D346" s="104">
        <v>25100</v>
      </c>
      <c r="E346" s="104"/>
      <c r="F346" s="104">
        <v>25100</v>
      </c>
    </row>
    <row r="347" spans="1:6" s="105" customFormat="1">
      <c r="A347" s="102">
        <v>42</v>
      </c>
      <c r="B347" s="103" t="s">
        <v>201</v>
      </c>
      <c r="C347" s="104">
        <v>0</v>
      </c>
      <c r="D347" s="104">
        <v>25100</v>
      </c>
      <c r="E347" s="104"/>
      <c r="F347" s="104">
        <v>25100</v>
      </c>
    </row>
    <row r="348" spans="1:6" s="109" customFormat="1">
      <c r="A348" s="106">
        <v>422</v>
      </c>
      <c r="B348" s="107" t="s">
        <v>202</v>
      </c>
      <c r="C348" s="108">
        <v>0</v>
      </c>
      <c r="D348" s="108">
        <v>25100</v>
      </c>
      <c r="E348" s="108"/>
      <c r="F348" s="108">
        <v>25100</v>
      </c>
    </row>
    <row r="349" spans="1:6">
      <c r="A349" s="100" t="s">
        <v>240</v>
      </c>
      <c r="B349" s="100"/>
      <c r="C349" s="101">
        <v>50000</v>
      </c>
      <c r="D349" s="101">
        <v>0</v>
      </c>
      <c r="E349" s="101">
        <v>0</v>
      </c>
      <c r="F349" s="101">
        <v>50000</v>
      </c>
    </row>
    <row r="350" spans="1:6">
      <c r="A350" s="118" t="s">
        <v>464</v>
      </c>
      <c r="B350" s="118"/>
      <c r="C350" s="119">
        <v>50000</v>
      </c>
      <c r="D350" s="119">
        <v>0</v>
      </c>
      <c r="E350" s="119">
        <v>0</v>
      </c>
      <c r="F350" s="119">
        <v>50000</v>
      </c>
    </row>
    <row r="351" spans="1:6">
      <c r="A351" s="120" t="s">
        <v>473</v>
      </c>
      <c r="B351" s="120"/>
      <c r="C351" s="121">
        <v>50000</v>
      </c>
      <c r="D351" s="121">
        <v>0</v>
      </c>
      <c r="E351" s="121">
        <v>0</v>
      </c>
      <c r="F351" s="121">
        <v>50000</v>
      </c>
    </row>
    <row r="352" spans="1:6" s="105" customFormat="1">
      <c r="A352" s="102">
        <v>3</v>
      </c>
      <c r="B352" s="103" t="s">
        <v>170</v>
      </c>
      <c r="C352" s="104">
        <v>50000</v>
      </c>
      <c r="D352" s="104">
        <v>0</v>
      </c>
      <c r="E352" s="104">
        <v>0</v>
      </c>
      <c r="F352" s="104">
        <v>50000</v>
      </c>
    </row>
    <row r="353" spans="1:6" s="105" customFormat="1">
      <c r="A353" s="102">
        <v>32</v>
      </c>
      <c r="B353" s="103" t="s">
        <v>175</v>
      </c>
      <c r="C353" s="104">
        <v>45000</v>
      </c>
      <c r="D353" s="104">
        <v>0</v>
      </c>
      <c r="E353" s="104">
        <v>0</v>
      </c>
      <c r="F353" s="104">
        <v>45000</v>
      </c>
    </row>
    <row r="354" spans="1:6" s="109" customFormat="1">
      <c r="A354" s="106">
        <v>322</v>
      </c>
      <c r="B354" s="107" t="s">
        <v>177</v>
      </c>
      <c r="C354" s="108">
        <v>10000</v>
      </c>
      <c r="D354" s="108">
        <v>-3000</v>
      </c>
      <c r="E354" s="108">
        <v>-30</v>
      </c>
      <c r="F354" s="108">
        <v>7000</v>
      </c>
    </row>
    <row r="355" spans="1:6" s="109" customFormat="1">
      <c r="A355" s="106">
        <v>323</v>
      </c>
      <c r="B355" s="107" t="s">
        <v>178</v>
      </c>
      <c r="C355" s="108">
        <v>30000</v>
      </c>
      <c r="D355" s="108">
        <v>3000</v>
      </c>
      <c r="E355" s="108">
        <v>10</v>
      </c>
      <c r="F355" s="108">
        <v>33000</v>
      </c>
    </row>
    <row r="356" spans="1:6" s="109" customFormat="1">
      <c r="A356" s="106">
        <v>329</v>
      </c>
      <c r="B356" s="107" t="s">
        <v>180</v>
      </c>
      <c r="C356" s="108">
        <v>5000</v>
      </c>
      <c r="D356" s="108">
        <v>0</v>
      </c>
      <c r="E356" s="108">
        <v>0</v>
      </c>
      <c r="F356" s="108">
        <v>5000</v>
      </c>
    </row>
    <row r="357" spans="1:6" s="105" customFormat="1">
      <c r="A357" s="102">
        <v>38</v>
      </c>
      <c r="B357" s="103" t="s">
        <v>190</v>
      </c>
      <c r="C357" s="104">
        <v>5000</v>
      </c>
      <c r="D357" s="104">
        <v>0</v>
      </c>
      <c r="E357" s="104">
        <v>0</v>
      </c>
      <c r="F357" s="104">
        <v>5000</v>
      </c>
    </row>
    <row r="358" spans="1:6" s="109" customFormat="1">
      <c r="A358" s="106">
        <v>381</v>
      </c>
      <c r="B358" s="107" t="s">
        <v>191</v>
      </c>
      <c r="C358" s="108">
        <v>5000</v>
      </c>
      <c r="D358" s="108">
        <v>0</v>
      </c>
      <c r="E358" s="108">
        <v>0</v>
      </c>
      <c r="F358" s="108">
        <v>5000</v>
      </c>
    </row>
    <row r="359" spans="1:6">
      <c r="A359" s="100" t="s">
        <v>241</v>
      </c>
      <c r="B359" s="100"/>
      <c r="C359" s="101">
        <v>124000</v>
      </c>
      <c r="D359" s="101">
        <v>56000</v>
      </c>
      <c r="E359" s="101">
        <v>45.161290322580605</v>
      </c>
      <c r="F359" s="101">
        <v>180000</v>
      </c>
    </row>
    <row r="360" spans="1:6">
      <c r="A360" s="118" t="s">
        <v>464</v>
      </c>
      <c r="B360" s="118"/>
      <c r="C360" s="119">
        <v>124000</v>
      </c>
      <c r="D360" s="119">
        <v>56000</v>
      </c>
      <c r="E360" s="119">
        <v>45.161290322580605</v>
      </c>
      <c r="F360" s="119">
        <v>180000</v>
      </c>
    </row>
    <row r="361" spans="1:6">
      <c r="A361" s="120" t="s">
        <v>473</v>
      </c>
      <c r="B361" s="120"/>
      <c r="C361" s="121">
        <v>124000</v>
      </c>
      <c r="D361" s="121">
        <v>56000</v>
      </c>
      <c r="E361" s="121">
        <v>45.161290322580605</v>
      </c>
      <c r="F361" s="121">
        <v>180000</v>
      </c>
    </row>
    <row r="362" spans="1:6" s="105" customFormat="1">
      <c r="A362" s="102">
        <v>3</v>
      </c>
      <c r="B362" s="103" t="s">
        <v>170</v>
      </c>
      <c r="C362" s="104">
        <v>124000</v>
      </c>
      <c r="D362" s="104">
        <v>56000</v>
      </c>
      <c r="E362" s="104">
        <v>45.161290322580605</v>
      </c>
      <c r="F362" s="104">
        <v>180000</v>
      </c>
    </row>
    <row r="363" spans="1:6" s="105" customFormat="1">
      <c r="A363" s="102">
        <v>32</v>
      </c>
      <c r="B363" s="103" t="s">
        <v>175</v>
      </c>
      <c r="C363" s="104">
        <v>12000</v>
      </c>
      <c r="D363" s="104">
        <v>0</v>
      </c>
      <c r="E363" s="104">
        <v>0</v>
      </c>
      <c r="F363" s="104">
        <v>12000</v>
      </c>
    </row>
    <row r="364" spans="1:6" s="109" customFormat="1">
      <c r="A364" s="106">
        <v>322</v>
      </c>
      <c r="B364" s="107" t="s">
        <v>177</v>
      </c>
      <c r="C364" s="108">
        <v>0</v>
      </c>
      <c r="D364" s="108">
        <v>200</v>
      </c>
      <c r="E364" s="108"/>
      <c r="F364" s="108">
        <v>200</v>
      </c>
    </row>
    <row r="365" spans="1:6" s="109" customFormat="1">
      <c r="A365" s="106">
        <v>323</v>
      </c>
      <c r="B365" s="107" t="s">
        <v>178</v>
      </c>
      <c r="C365" s="108">
        <v>12000</v>
      </c>
      <c r="D365" s="108">
        <v>-200</v>
      </c>
      <c r="E365" s="108">
        <v>-1.6666666666666701</v>
      </c>
      <c r="F365" s="108">
        <v>11800</v>
      </c>
    </row>
    <row r="366" spans="1:6" s="105" customFormat="1">
      <c r="A366" s="102">
        <v>36</v>
      </c>
      <c r="B366" s="103" t="s">
        <v>186</v>
      </c>
      <c r="C366" s="104">
        <v>2000</v>
      </c>
      <c r="D366" s="104">
        <v>0</v>
      </c>
      <c r="E366" s="104">
        <v>0</v>
      </c>
      <c r="F366" s="104">
        <v>2000</v>
      </c>
    </row>
    <row r="367" spans="1:6" s="109" customFormat="1">
      <c r="A367" s="106">
        <v>363</v>
      </c>
      <c r="B367" s="107" t="s">
        <v>187</v>
      </c>
      <c r="C367" s="108">
        <v>2000</v>
      </c>
      <c r="D367" s="108">
        <v>0</v>
      </c>
      <c r="E367" s="108">
        <v>0</v>
      </c>
      <c r="F367" s="108">
        <v>2000</v>
      </c>
    </row>
    <row r="368" spans="1:6" s="105" customFormat="1">
      <c r="A368" s="102">
        <v>38</v>
      </c>
      <c r="B368" s="103" t="s">
        <v>190</v>
      </c>
      <c r="C368" s="104">
        <v>110000</v>
      </c>
      <c r="D368" s="104">
        <v>56000</v>
      </c>
      <c r="E368" s="104">
        <v>50.909090909090899</v>
      </c>
      <c r="F368" s="104">
        <v>166000</v>
      </c>
    </row>
    <row r="369" spans="1:6" s="109" customFormat="1">
      <c r="A369" s="106">
        <v>381</v>
      </c>
      <c r="B369" s="107" t="s">
        <v>191</v>
      </c>
      <c r="C369" s="108">
        <v>110000</v>
      </c>
      <c r="D369" s="108">
        <v>56000</v>
      </c>
      <c r="E369" s="108">
        <v>50.909090909090899</v>
      </c>
      <c r="F369" s="108">
        <v>166000</v>
      </c>
    </row>
    <row r="370" spans="1:6">
      <c r="A370" s="100" t="s">
        <v>242</v>
      </c>
      <c r="B370" s="100"/>
      <c r="C370" s="101">
        <v>10000</v>
      </c>
      <c r="D370" s="101">
        <v>0</v>
      </c>
      <c r="E370" s="101">
        <v>0</v>
      </c>
      <c r="F370" s="101">
        <v>10000</v>
      </c>
    </row>
    <row r="371" spans="1:6">
      <c r="A371" s="118" t="s">
        <v>464</v>
      </c>
      <c r="B371" s="118"/>
      <c r="C371" s="119">
        <v>10000</v>
      </c>
      <c r="D371" s="119">
        <v>0</v>
      </c>
      <c r="E371" s="119">
        <v>0</v>
      </c>
      <c r="F371" s="119">
        <v>10000</v>
      </c>
    </row>
    <row r="372" spans="1:6">
      <c r="A372" s="120" t="s">
        <v>473</v>
      </c>
      <c r="B372" s="120"/>
      <c r="C372" s="121">
        <v>10000</v>
      </c>
      <c r="D372" s="121">
        <v>0</v>
      </c>
      <c r="E372" s="121">
        <v>0</v>
      </c>
      <c r="F372" s="121">
        <v>10000</v>
      </c>
    </row>
    <row r="373" spans="1:6" s="105" customFormat="1">
      <c r="A373" s="102">
        <v>3</v>
      </c>
      <c r="B373" s="103" t="s">
        <v>170</v>
      </c>
      <c r="C373" s="104">
        <v>10000</v>
      </c>
      <c r="D373" s="104">
        <v>0</v>
      </c>
      <c r="E373" s="104">
        <v>0</v>
      </c>
      <c r="F373" s="104">
        <v>10000</v>
      </c>
    </row>
    <row r="374" spans="1:6" s="105" customFormat="1">
      <c r="A374" s="102">
        <v>38</v>
      </c>
      <c r="B374" s="103" t="s">
        <v>190</v>
      </c>
      <c r="C374" s="104">
        <v>10000</v>
      </c>
      <c r="D374" s="104">
        <v>0</v>
      </c>
      <c r="E374" s="104">
        <v>0</v>
      </c>
      <c r="F374" s="104">
        <v>10000</v>
      </c>
    </row>
    <row r="375" spans="1:6" s="109" customFormat="1">
      <c r="A375" s="106">
        <v>381</v>
      </c>
      <c r="B375" s="107" t="s">
        <v>191</v>
      </c>
      <c r="C375" s="108">
        <v>10000</v>
      </c>
      <c r="D375" s="108">
        <v>0</v>
      </c>
      <c r="E375" s="108">
        <v>0</v>
      </c>
      <c r="F375" s="108">
        <v>10000</v>
      </c>
    </row>
    <row r="376" spans="1:6">
      <c r="A376" s="100" t="s">
        <v>243</v>
      </c>
      <c r="B376" s="100"/>
      <c r="C376" s="101">
        <v>80000</v>
      </c>
      <c r="D376" s="101">
        <v>0</v>
      </c>
      <c r="E376" s="101">
        <v>0</v>
      </c>
      <c r="F376" s="101">
        <v>80000</v>
      </c>
    </row>
    <row r="377" spans="1:6">
      <c r="A377" s="118" t="s">
        <v>464</v>
      </c>
      <c r="B377" s="118"/>
      <c r="C377" s="119">
        <v>80000</v>
      </c>
      <c r="D377" s="119">
        <v>0</v>
      </c>
      <c r="E377" s="119">
        <v>0</v>
      </c>
      <c r="F377" s="119">
        <v>80000</v>
      </c>
    </row>
    <row r="378" spans="1:6">
      <c r="A378" s="120" t="s">
        <v>473</v>
      </c>
      <c r="B378" s="120"/>
      <c r="C378" s="121">
        <v>80000</v>
      </c>
      <c r="D378" s="121">
        <v>0</v>
      </c>
      <c r="E378" s="121">
        <v>0</v>
      </c>
      <c r="F378" s="121">
        <v>80000</v>
      </c>
    </row>
    <row r="379" spans="1:6" s="105" customFormat="1">
      <c r="A379" s="102">
        <v>3</v>
      </c>
      <c r="B379" s="103" t="s">
        <v>170</v>
      </c>
      <c r="C379" s="104">
        <v>80000</v>
      </c>
      <c r="D379" s="104">
        <v>0</v>
      </c>
      <c r="E379" s="104">
        <v>0</v>
      </c>
      <c r="F379" s="104">
        <v>80000</v>
      </c>
    </row>
    <row r="380" spans="1:6" s="105" customFormat="1">
      <c r="A380" s="102">
        <v>32</v>
      </c>
      <c r="B380" s="103" t="s">
        <v>175</v>
      </c>
      <c r="C380" s="104">
        <v>80000</v>
      </c>
      <c r="D380" s="104">
        <v>0</v>
      </c>
      <c r="E380" s="104">
        <v>0</v>
      </c>
      <c r="F380" s="104">
        <v>80000</v>
      </c>
    </row>
    <row r="381" spans="1:6" s="109" customFormat="1">
      <c r="A381" s="106">
        <v>323</v>
      </c>
      <c r="B381" s="107" t="s">
        <v>178</v>
      </c>
      <c r="C381" s="108">
        <v>71000</v>
      </c>
      <c r="D381" s="108">
        <v>0</v>
      </c>
      <c r="E381" s="108">
        <v>0</v>
      </c>
      <c r="F381" s="108">
        <v>71000</v>
      </c>
    </row>
    <row r="382" spans="1:6" s="109" customFormat="1">
      <c r="A382" s="106">
        <v>329</v>
      </c>
      <c r="B382" s="107" t="s">
        <v>180</v>
      </c>
      <c r="C382" s="108">
        <v>9000</v>
      </c>
      <c r="D382" s="108">
        <v>0</v>
      </c>
      <c r="E382" s="108">
        <v>0</v>
      </c>
      <c r="F382" s="108">
        <v>9000</v>
      </c>
    </row>
    <row r="383" spans="1:6">
      <c r="A383" s="100" t="s">
        <v>244</v>
      </c>
      <c r="B383" s="100"/>
      <c r="C383" s="101">
        <v>60000</v>
      </c>
      <c r="D383" s="101">
        <v>5000</v>
      </c>
      <c r="E383" s="101">
        <v>8.3333333333333304</v>
      </c>
      <c r="F383" s="101">
        <v>65000</v>
      </c>
    </row>
    <row r="384" spans="1:6">
      <c r="A384" s="118" t="s">
        <v>464</v>
      </c>
      <c r="B384" s="118"/>
      <c r="C384" s="119">
        <v>60000</v>
      </c>
      <c r="D384" s="119">
        <v>5000</v>
      </c>
      <c r="E384" s="119">
        <v>8.3333333333333304</v>
      </c>
      <c r="F384" s="119">
        <v>65000</v>
      </c>
    </row>
    <row r="385" spans="1:6">
      <c r="A385" s="120" t="s">
        <v>473</v>
      </c>
      <c r="B385" s="120"/>
      <c r="C385" s="121">
        <v>60000</v>
      </c>
      <c r="D385" s="121">
        <v>5000</v>
      </c>
      <c r="E385" s="121">
        <v>8.3333333333333304</v>
      </c>
      <c r="F385" s="121">
        <v>65000</v>
      </c>
    </row>
    <row r="386" spans="1:6" s="105" customFormat="1">
      <c r="A386" s="102">
        <v>3</v>
      </c>
      <c r="B386" s="103" t="s">
        <v>170</v>
      </c>
      <c r="C386" s="104">
        <v>60000</v>
      </c>
      <c r="D386" s="104">
        <v>5000</v>
      </c>
      <c r="E386" s="104">
        <v>8.3333333333333304</v>
      </c>
      <c r="F386" s="104">
        <v>65000</v>
      </c>
    </row>
    <row r="387" spans="1:6" s="105" customFormat="1">
      <c r="A387" s="102">
        <v>32</v>
      </c>
      <c r="B387" s="103" t="s">
        <v>175</v>
      </c>
      <c r="C387" s="104">
        <v>60000</v>
      </c>
      <c r="D387" s="104">
        <v>5000</v>
      </c>
      <c r="E387" s="104">
        <v>8.3333333333333304</v>
      </c>
      <c r="F387" s="104">
        <v>65000</v>
      </c>
    </row>
    <row r="388" spans="1:6" s="109" customFormat="1">
      <c r="A388" s="106">
        <v>323</v>
      </c>
      <c r="B388" s="107" t="s">
        <v>178</v>
      </c>
      <c r="C388" s="108">
        <v>60000</v>
      </c>
      <c r="D388" s="108">
        <v>5000</v>
      </c>
      <c r="E388" s="108">
        <v>8.3333333333333304</v>
      </c>
      <c r="F388" s="108">
        <v>65000</v>
      </c>
    </row>
    <row r="389" spans="1:6">
      <c r="A389" s="100" t="s">
        <v>245</v>
      </c>
      <c r="B389" s="100"/>
      <c r="C389" s="101">
        <v>10000</v>
      </c>
      <c r="D389" s="101">
        <v>0</v>
      </c>
      <c r="E389" s="101">
        <v>0</v>
      </c>
      <c r="F389" s="101">
        <v>10000</v>
      </c>
    </row>
    <row r="390" spans="1:6">
      <c r="A390" s="118" t="s">
        <v>464</v>
      </c>
      <c r="B390" s="118"/>
      <c r="C390" s="119">
        <v>10000</v>
      </c>
      <c r="D390" s="119">
        <v>0</v>
      </c>
      <c r="E390" s="119">
        <v>0</v>
      </c>
      <c r="F390" s="119">
        <v>10000</v>
      </c>
    </row>
    <row r="391" spans="1:6">
      <c r="A391" s="120" t="s">
        <v>473</v>
      </c>
      <c r="B391" s="120"/>
      <c r="C391" s="121">
        <v>10000</v>
      </c>
      <c r="D391" s="121">
        <v>0</v>
      </c>
      <c r="E391" s="121">
        <v>0</v>
      </c>
      <c r="F391" s="121">
        <v>10000</v>
      </c>
    </row>
    <row r="392" spans="1:6" s="105" customFormat="1">
      <c r="A392" s="102">
        <v>3</v>
      </c>
      <c r="B392" s="103" t="s">
        <v>170</v>
      </c>
      <c r="C392" s="104">
        <v>10000</v>
      </c>
      <c r="D392" s="104">
        <v>0</v>
      </c>
      <c r="E392" s="104">
        <v>0</v>
      </c>
      <c r="F392" s="104">
        <v>10000</v>
      </c>
    </row>
    <row r="393" spans="1:6" s="105" customFormat="1">
      <c r="A393" s="102">
        <v>32</v>
      </c>
      <c r="B393" s="103" t="s">
        <v>175</v>
      </c>
      <c r="C393" s="104">
        <v>10000</v>
      </c>
      <c r="D393" s="104">
        <v>0</v>
      </c>
      <c r="E393" s="104">
        <v>0</v>
      </c>
      <c r="F393" s="104">
        <v>10000</v>
      </c>
    </row>
    <row r="394" spans="1:6" s="109" customFormat="1">
      <c r="A394" s="106">
        <v>322</v>
      </c>
      <c r="B394" s="107" t="s">
        <v>177</v>
      </c>
      <c r="C394" s="108">
        <v>900</v>
      </c>
      <c r="D394" s="108">
        <v>0</v>
      </c>
      <c r="E394" s="108">
        <v>0</v>
      </c>
      <c r="F394" s="108">
        <v>900</v>
      </c>
    </row>
    <row r="395" spans="1:6" s="109" customFormat="1">
      <c r="A395" s="106">
        <v>323</v>
      </c>
      <c r="B395" s="107" t="s">
        <v>178</v>
      </c>
      <c r="C395" s="108">
        <v>4400</v>
      </c>
      <c r="D395" s="108">
        <v>0</v>
      </c>
      <c r="E395" s="108">
        <v>0</v>
      </c>
      <c r="F395" s="108">
        <v>4400</v>
      </c>
    </row>
    <row r="396" spans="1:6" s="109" customFormat="1">
      <c r="A396" s="106">
        <v>329</v>
      </c>
      <c r="B396" s="107" t="s">
        <v>180</v>
      </c>
      <c r="C396" s="108">
        <v>4700</v>
      </c>
      <c r="D396" s="108">
        <v>0</v>
      </c>
      <c r="E396" s="108">
        <v>0</v>
      </c>
      <c r="F396" s="108">
        <v>4700</v>
      </c>
    </row>
    <row r="397" spans="1:6">
      <c r="A397" s="100" t="s">
        <v>246</v>
      </c>
      <c r="B397" s="100"/>
      <c r="C397" s="101">
        <v>277000</v>
      </c>
      <c r="D397" s="101">
        <v>0</v>
      </c>
      <c r="E397" s="101">
        <v>0</v>
      </c>
      <c r="F397" s="101">
        <v>277000</v>
      </c>
    </row>
    <row r="398" spans="1:6">
      <c r="A398" s="100" t="s">
        <v>247</v>
      </c>
      <c r="B398" s="100"/>
      <c r="C398" s="101">
        <v>25000</v>
      </c>
      <c r="D398" s="101">
        <v>0</v>
      </c>
      <c r="E398" s="101">
        <v>0</v>
      </c>
      <c r="F398" s="101">
        <v>25000</v>
      </c>
    </row>
    <row r="399" spans="1:6">
      <c r="A399" s="118" t="s">
        <v>464</v>
      </c>
      <c r="B399" s="118"/>
      <c r="C399" s="119">
        <v>25000</v>
      </c>
      <c r="D399" s="119">
        <v>0</v>
      </c>
      <c r="E399" s="119">
        <v>0</v>
      </c>
      <c r="F399" s="119">
        <v>25000</v>
      </c>
    </row>
    <row r="400" spans="1:6">
      <c r="A400" s="120" t="s">
        <v>473</v>
      </c>
      <c r="B400" s="120"/>
      <c r="C400" s="121">
        <v>25000</v>
      </c>
      <c r="D400" s="121">
        <v>0</v>
      </c>
      <c r="E400" s="121">
        <v>0</v>
      </c>
      <c r="F400" s="121">
        <v>25000</v>
      </c>
    </row>
    <row r="401" spans="1:6" s="105" customFormat="1">
      <c r="A401" s="102">
        <v>3</v>
      </c>
      <c r="B401" s="103" t="s">
        <v>170</v>
      </c>
      <c r="C401" s="104">
        <v>25000</v>
      </c>
      <c r="D401" s="104">
        <v>0</v>
      </c>
      <c r="E401" s="104">
        <v>0</v>
      </c>
      <c r="F401" s="104">
        <v>25000</v>
      </c>
    </row>
    <row r="402" spans="1:6" s="105" customFormat="1">
      <c r="A402" s="102">
        <v>38</v>
      </c>
      <c r="B402" s="103" t="s">
        <v>190</v>
      </c>
      <c r="C402" s="104">
        <v>25000</v>
      </c>
      <c r="D402" s="104">
        <v>0</v>
      </c>
      <c r="E402" s="104">
        <v>0</v>
      </c>
      <c r="F402" s="104">
        <v>25000</v>
      </c>
    </row>
    <row r="403" spans="1:6" s="109" customFormat="1">
      <c r="A403" s="106">
        <v>381</v>
      </c>
      <c r="B403" s="107" t="s">
        <v>191</v>
      </c>
      <c r="C403" s="108">
        <v>25000</v>
      </c>
      <c r="D403" s="108">
        <v>0</v>
      </c>
      <c r="E403" s="108">
        <v>0</v>
      </c>
      <c r="F403" s="108">
        <v>25000</v>
      </c>
    </row>
    <row r="404" spans="1:6">
      <c r="A404" s="100" t="s">
        <v>248</v>
      </c>
      <c r="B404" s="100"/>
      <c r="C404" s="101">
        <v>3000</v>
      </c>
      <c r="D404" s="101">
        <v>0</v>
      </c>
      <c r="E404" s="101">
        <v>0</v>
      </c>
      <c r="F404" s="101">
        <v>3000</v>
      </c>
    </row>
    <row r="405" spans="1:6">
      <c r="A405" s="118" t="s">
        <v>464</v>
      </c>
      <c r="B405" s="118"/>
      <c r="C405" s="119">
        <v>3000</v>
      </c>
      <c r="D405" s="119">
        <v>0</v>
      </c>
      <c r="E405" s="119">
        <v>0</v>
      </c>
      <c r="F405" s="119">
        <v>3000</v>
      </c>
    </row>
    <row r="406" spans="1:6">
      <c r="A406" s="120" t="s">
        <v>473</v>
      </c>
      <c r="B406" s="120"/>
      <c r="C406" s="121">
        <v>3000</v>
      </c>
      <c r="D406" s="121">
        <v>0</v>
      </c>
      <c r="E406" s="121">
        <v>0</v>
      </c>
      <c r="F406" s="121">
        <v>3000</v>
      </c>
    </row>
    <row r="407" spans="1:6" s="105" customFormat="1">
      <c r="A407" s="102">
        <v>3</v>
      </c>
      <c r="B407" s="103" t="s">
        <v>170</v>
      </c>
      <c r="C407" s="104">
        <v>3000</v>
      </c>
      <c r="D407" s="104">
        <v>0</v>
      </c>
      <c r="E407" s="104">
        <v>0</v>
      </c>
      <c r="F407" s="104">
        <v>3000</v>
      </c>
    </row>
    <row r="408" spans="1:6" s="105" customFormat="1">
      <c r="A408" s="102">
        <v>38</v>
      </c>
      <c r="B408" s="103" t="s">
        <v>190</v>
      </c>
      <c r="C408" s="104">
        <v>3000</v>
      </c>
      <c r="D408" s="104">
        <v>0</v>
      </c>
      <c r="E408" s="104">
        <v>0</v>
      </c>
      <c r="F408" s="104">
        <v>3000</v>
      </c>
    </row>
    <row r="409" spans="1:6" s="109" customFormat="1">
      <c r="A409" s="106">
        <v>381</v>
      </c>
      <c r="B409" s="107" t="s">
        <v>191</v>
      </c>
      <c r="C409" s="108">
        <v>3000</v>
      </c>
      <c r="D409" s="108">
        <v>0</v>
      </c>
      <c r="E409" s="108">
        <v>0</v>
      </c>
      <c r="F409" s="108">
        <v>3000</v>
      </c>
    </row>
    <row r="410" spans="1:6">
      <c r="A410" s="100" t="s">
        <v>249</v>
      </c>
      <c r="B410" s="100"/>
      <c r="C410" s="101">
        <v>5000</v>
      </c>
      <c r="D410" s="101">
        <v>0</v>
      </c>
      <c r="E410" s="101">
        <v>0</v>
      </c>
      <c r="F410" s="101">
        <v>5000</v>
      </c>
    </row>
    <row r="411" spans="1:6">
      <c r="A411" s="118" t="s">
        <v>464</v>
      </c>
      <c r="B411" s="118"/>
      <c r="C411" s="119">
        <v>5000</v>
      </c>
      <c r="D411" s="119">
        <v>0</v>
      </c>
      <c r="E411" s="119">
        <v>0</v>
      </c>
      <c r="F411" s="119">
        <v>5000</v>
      </c>
    </row>
    <row r="412" spans="1:6">
      <c r="A412" s="120" t="s">
        <v>473</v>
      </c>
      <c r="B412" s="120"/>
      <c r="C412" s="121">
        <v>5000</v>
      </c>
      <c r="D412" s="121">
        <v>0</v>
      </c>
      <c r="E412" s="121">
        <v>0</v>
      </c>
      <c r="F412" s="121">
        <v>5000</v>
      </c>
    </row>
    <row r="413" spans="1:6" s="105" customFormat="1">
      <c r="A413" s="102">
        <v>3</v>
      </c>
      <c r="B413" s="103" t="s">
        <v>170</v>
      </c>
      <c r="C413" s="104">
        <v>5000</v>
      </c>
      <c r="D413" s="104">
        <v>0</v>
      </c>
      <c r="E413" s="104">
        <v>0</v>
      </c>
      <c r="F413" s="104">
        <v>5000</v>
      </c>
    </row>
    <row r="414" spans="1:6" s="105" customFormat="1">
      <c r="A414" s="102">
        <v>38</v>
      </c>
      <c r="B414" s="103" t="s">
        <v>190</v>
      </c>
      <c r="C414" s="104">
        <v>5000</v>
      </c>
      <c r="D414" s="104">
        <v>0</v>
      </c>
      <c r="E414" s="104">
        <v>0</v>
      </c>
      <c r="F414" s="104">
        <v>5000</v>
      </c>
    </row>
    <row r="415" spans="1:6" s="109" customFormat="1">
      <c r="A415" s="106">
        <v>381</v>
      </c>
      <c r="B415" s="107" t="s">
        <v>191</v>
      </c>
      <c r="C415" s="108">
        <v>5000</v>
      </c>
      <c r="D415" s="108">
        <v>0</v>
      </c>
      <c r="E415" s="108">
        <v>0</v>
      </c>
      <c r="F415" s="108">
        <v>5000</v>
      </c>
    </row>
    <row r="416" spans="1:6">
      <c r="A416" s="100" t="s">
        <v>250</v>
      </c>
      <c r="B416" s="100"/>
      <c r="C416" s="101">
        <v>50000</v>
      </c>
      <c r="D416" s="101">
        <v>0</v>
      </c>
      <c r="E416" s="101">
        <v>0</v>
      </c>
      <c r="F416" s="101">
        <v>50000</v>
      </c>
    </row>
    <row r="417" spans="1:6">
      <c r="A417" s="118" t="s">
        <v>464</v>
      </c>
      <c r="B417" s="118"/>
      <c r="C417" s="119">
        <v>50000</v>
      </c>
      <c r="D417" s="119">
        <v>0</v>
      </c>
      <c r="E417" s="119">
        <v>0</v>
      </c>
      <c r="F417" s="119">
        <v>50000</v>
      </c>
    </row>
    <row r="418" spans="1:6">
      <c r="A418" s="120" t="s">
        <v>473</v>
      </c>
      <c r="B418" s="120"/>
      <c r="C418" s="121">
        <v>50000</v>
      </c>
      <c r="D418" s="121">
        <v>0</v>
      </c>
      <c r="E418" s="121">
        <v>0</v>
      </c>
      <c r="F418" s="121">
        <v>50000</v>
      </c>
    </row>
    <row r="419" spans="1:6" s="105" customFormat="1">
      <c r="A419" s="102">
        <v>3</v>
      </c>
      <c r="B419" s="103" t="s">
        <v>170</v>
      </c>
      <c r="C419" s="104">
        <v>50000</v>
      </c>
      <c r="D419" s="104">
        <v>0</v>
      </c>
      <c r="E419" s="104">
        <v>0</v>
      </c>
      <c r="F419" s="104">
        <v>50000</v>
      </c>
    </row>
    <row r="420" spans="1:6" s="105" customFormat="1">
      <c r="A420" s="102">
        <v>32</v>
      </c>
      <c r="B420" s="103" t="s">
        <v>175</v>
      </c>
      <c r="C420" s="104">
        <v>28000</v>
      </c>
      <c r="D420" s="104">
        <v>0</v>
      </c>
      <c r="E420" s="104">
        <v>0</v>
      </c>
      <c r="F420" s="104">
        <v>28000</v>
      </c>
    </row>
    <row r="421" spans="1:6" s="109" customFormat="1">
      <c r="A421" s="106">
        <v>323</v>
      </c>
      <c r="B421" s="107" t="s">
        <v>178</v>
      </c>
      <c r="C421" s="108">
        <v>28000</v>
      </c>
      <c r="D421" s="108">
        <v>0</v>
      </c>
      <c r="E421" s="108">
        <v>0</v>
      </c>
      <c r="F421" s="108">
        <v>28000</v>
      </c>
    </row>
    <row r="422" spans="1:6" s="105" customFormat="1">
      <c r="A422" s="102">
        <v>38</v>
      </c>
      <c r="B422" s="103" t="s">
        <v>190</v>
      </c>
      <c r="C422" s="104">
        <v>22000</v>
      </c>
      <c r="D422" s="104">
        <v>0</v>
      </c>
      <c r="E422" s="104">
        <v>0</v>
      </c>
      <c r="F422" s="104">
        <v>22000</v>
      </c>
    </row>
    <row r="423" spans="1:6" s="109" customFormat="1">
      <c r="A423" s="106">
        <v>381</v>
      </c>
      <c r="B423" s="107" t="s">
        <v>191</v>
      </c>
      <c r="C423" s="108">
        <v>22000</v>
      </c>
      <c r="D423" s="108">
        <v>0</v>
      </c>
      <c r="E423" s="108">
        <v>0</v>
      </c>
      <c r="F423" s="108">
        <v>22000</v>
      </c>
    </row>
    <row r="424" spans="1:6">
      <c r="A424" s="100" t="s">
        <v>251</v>
      </c>
      <c r="B424" s="100"/>
      <c r="C424" s="101">
        <v>10000</v>
      </c>
      <c r="D424" s="101">
        <v>0</v>
      </c>
      <c r="E424" s="101">
        <v>0</v>
      </c>
      <c r="F424" s="101">
        <v>10000</v>
      </c>
    </row>
    <row r="425" spans="1:6">
      <c r="A425" s="118" t="s">
        <v>464</v>
      </c>
      <c r="B425" s="118"/>
      <c r="C425" s="119">
        <v>10000</v>
      </c>
      <c r="D425" s="119">
        <v>0</v>
      </c>
      <c r="E425" s="119">
        <v>0</v>
      </c>
      <c r="F425" s="119">
        <v>10000</v>
      </c>
    </row>
    <row r="426" spans="1:6">
      <c r="A426" s="120" t="s">
        <v>473</v>
      </c>
      <c r="B426" s="120"/>
      <c r="C426" s="121">
        <v>10000</v>
      </c>
      <c r="D426" s="121">
        <v>0</v>
      </c>
      <c r="E426" s="121">
        <v>0</v>
      </c>
      <c r="F426" s="121">
        <v>10000</v>
      </c>
    </row>
    <row r="427" spans="1:6" s="105" customFormat="1">
      <c r="A427" s="102">
        <v>3</v>
      </c>
      <c r="B427" s="103" t="s">
        <v>170</v>
      </c>
      <c r="C427" s="104">
        <v>10000</v>
      </c>
      <c r="D427" s="104">
        <v>0</v>
      </c>
      <c r="E427" s="104">
        <v>0</v>
      </c>
      <c r="F427" s="104">
        <v>10000</v>
      </c>
    </row>
    <row r="428" spans="1:6" s="105" customFormat="1">
      <c r="A428" s="102">
        <v>38</v>
      </c>
      <c r="B428" s="103" t="s">
        <v>190</v>
      </c>
      <c r="C428" s="104">
        <v>10000</v>
      </c>
      <c r="D428" s="104">
        <v>0</v>
      </c>
      <c r="E428" s="104">
        <v>0</v>
      </c>
      <c r="F428" s="104">
        <v>10000</v>
      </c>
    </row>
    <row r="429" spans="1:6" s="109" customFormat="1">
      <c r="A429" s="106">
        <v>381</v>
      </c>
      <c r="B429" s="107" t="s">
        <v>191</v>
      </c>
      <c r="C429" s="108">
        <v>10000</v>
      </c>
      <c r="D429" s="108">
        <v>0</v>
      </c>
      <c r="E429" s="108">
        <v>0</v>
      </c>
      <c r="F429" s="108">
        <v>10000</v>
      </c>
    </row>
    <row r="430" spans="1:6">
      <c r="A430" s="100" t="s">
        <v>252</v>
      </c>
      <c r="B430" s="100"/>
      <c r="C430" s="101">
        <v>25000</v>
      </c>
      <c r="D430" s="101">
        <v>0</v>
      </c>
      <c r="E430" s="101">
        <v>0</v>
      </c>
      <c r="F430" s="101">
        <v>25000</v>
      </c>
    </row>
    <row r="431" spans="1:6">
      <c r="A431" s="118" t="s">
        <v>464</v>
      </c>
      <c r="B431" s="118"/>
      <c r="C431" s="119">
        <v>25000</v>
      </c>
      <c r="D431" s="119">
        <v>0</v>
      </c>
      <c r="E431" s="119">
        <v>0</v>
      </c>
      <c r="F431" s="119">
        <v>25000</v>
      </c>
    </row>
    <row r="432" spans="1:6">
      <c r="A432" s="120" t="s">
        <v>473</v>
      </c>
      <c r="B432" s="120"/>
      <c r="C432" s="121">
        <v>25000</v>
      </c>
      <c r="D432" s="121">
        <v>0</v>
      </c>
      <c r="E432" s="121">
        <v>0</v>
      </c>
      <c r="F432" s="121">
        <v>25000</v>
      </c>
    </row>
    <row r="433" spans="1:6" s="105" customFormat="1">
      <c r="A433" s="102">
        <v>3</v>
      </c>
      <c r="B433" s="103" t="s">
        <v>170</v>
      </c>
      <c r="C433" s="104">
        <v>25000</v>
      </c>
      <c r="D433" s="104">
        <v>0</v>
      </c>
      <c r="E433" s="104">
        <v>0</v>
      </c>
      <c r="F433" s="104">
        <v>25000</v>
      </c>
    </row>
    <row r="434" spans="1:6" s="105" customFormat="1">
      <c r="A434" s="102">
        <v>38</v>
      </c>
      <c r="B434" s="103" t="s">
        <v>190</v>
      </c>
      <c r="C434" s="104">
        <v>25000</v>
      </c>
      <c r="D434" s="104">
        <v>0</v>
      </c>
      <c r="E434" s="104">
        <v>0</v>
      </c>
      <c r="F434" s="104">
        <v>25000</v>
      </c>
    </row>
    <row r="435" spans="1:6" s="109" customFormat="1">
      <c r="A435" s="106">
        <v>381</v>
      </c>
      <c r="B435" s="107" t="s">
        <v>191</v>
      </c>
      <c r="C435" s="108">
        <v>25000</v>
      </c>
      <c r="D435" s="108">
        <v>0</v>
      </c>
      <c r="E435" s="108">
        <v>0</v>
      </c>
      <c r="F435" s="108">
        <v>25000</v>
      </c>
    </row>
    <row r="436" spans="1:6">
      <c r="A436" s="100" t="s">
        <v>253</v>
      </c>
      <c r="B436" s="100"/>
      <c r="C436" s="101">
        <v>100000</v>
      </c>
      <c r="D436" s="101">
        <v>0</v>
      </c>
      <c r="E436" s="101">
        <v>0</v>
      </c>
      <c r="F436" s="101">
        <v>100000</v>
      </c>
    </row>
    <row r="437" spans="1:6">
      <c r="A437" s="118" t="s">
        <v>464</v>
      </c>
      <c r="B437" s="118"/>
      <c r="C437" s="119">
        <v>100000</v>
      </c>
      <c r="D437" s="119">
        <v>0</v>
      </c>
      <c r="E437" s="119">
        <v>0</v>
      </c>
      <c r="F437" s="119">
        <v>100000</v>
      </c>
    </row>
    <row r="438" spans="1:6">
      <c r="A438" s="120" t="s">
        <v>473</v>
      </c>
      <c r="B438" s="120"/>
      <c r="C438" s="121">
        <v>100000</v>
      </c>
      <c r="D438" s="121">
        <v>0</v>
      </c>
      <c r="E438" s="121">
        <v>0</v>
      </c>
      <c r="F438" s="121">
        <v>100000</v>
      </c>
    </row>
    <row r="439" spans="1:6" s="105" customFormat="1">
      <c r="A439" s="102">
        <v>3</v>
      </c>
      <c r="B439" s="103" t="s">
        <v>170</v>
      </c>
      <c r="C439" s="104">
        <v>100000</v>
      </c>
      <c r="D439" s="104">
        <v>0</v>
      </c>
      <c r="E439" s="104">
        <v>0</v>
      </c>
      <c r="F439" s="104">
        <v>100000</v>
      </c>
    </row>
    <row r="440" spans="1:6" s="105" customFormat="1">
      <c r="A440" s="102">
        <v>38</v>
      </c>
      <c r="B440" s="103" t="s">
        <v>190</v>
      </c>
      <c r="C440" s="104">
        <v>100000</v>
      </c>
      <c r="D440" s="104">
        <v>0</v>
      </c>
      <c r="E440" s="104">
        <v>0</v>
      </c>
      <c r="F440" s="104">
        <v>100000</v>
      </c>
    </row>
    <row r="441" spans="1:6" s="109" customFormat="1">
      <c r="A441" s="106">
        <v>381</v>
      </c>
      <c r="B441" s="107" t="s">
        <v>191</v>
      </c>
      <c r="C441" s="108">
        <v>100000</v>
      </c>
      <c r="D441" s="108">
        <v>0</v>
      </c>
      <c r="E441" s="108">
        <v>0</v>
      </c>
      <c r="F441" s="108">
        <v>100000</v>
      </c>
    </row>
    <row r="442" spans="1:6">
      <c r="A442" s="100" t="s">
        <v>254</v>
      </c>
      <c r="B442" s="100"/>
      <c r="C442" s="101">
        <v>54000</v>
      </c>
      <c r="D442" s="101">
        <v>0</v>
      </c>
      <c r="E442" s="101">
        <v>0</v>
      </c>
      <c r="F442" s="101">
        <v>54000</v>
      </c>
    </row>
    <row r="443" spans="1:6">
      <c r="A443" s="118" t="s">
        <v>464</v>
      </c>
      <c r="B443" s="118"/>
      <c r="C443" s="119">
        <v>54000</v>
      </c>
      <c r="D443" s="119">
        <v>0</v>
      </c>
      <c r="E443" s="119">
        <v>0</v>
      </c>
      <c r="F443" s="119">
        <v>54000</v>
      </c>
    </row>
    <row r="444" spans="1:6">
      <c r="A444" s="120" t="s">
        <v>473</v>
      </c>
      <c r="B444" s="120"/>
      <c r="C444" s="121">
        <v>54000</v>
      </c>
      <c r="D444" s="121">
        <v>0</v>
      </c>
      <c r="E444" s="121">
        <v>0</v>
      </c>
      <c r="F444" s="121">
        <v>54000</v>
      </c>
    </row>
    <row r="445" spans="1:6" s="105" customFormat="1">
      <c r="A445" s="102">
        <v>3</v>
      </c>
      <c r="B445" s="103" t="s">
        <v>170</v>
      </c>
      <c r="C445" s="104">
        <v>54000</v>
      </c>
      <c r="D445" s="104">
        <v>0</v>
      </c>
      <c r="E445" s="104">
        <v>0</v>
      </c>
      <c r="F445" s="104">
        <v>54000</v>
      </c>
    </row>
    <row r="446" spans="1:6" s="105" customFormat="1">
      <c r="A446" s="102">
        <v>38</v>
      </c>
      <c r="B446" s="103" t="s">
        <v>190</v>
      </c>
      <c r="C446" s="104">
        <v>54000</v>
      </c>
      <c r="D446" s="104">
        <v>0</v>
      </c>
      <c r="E446" s="104">
        <v>0</v>
      </c>
      <c r="F446" s="104">
        <v>54000</v>
      </c>
    </row>
    <row r="447" spans="1:6" s="109" customFormat="1">
      <c r="A447" s="106">
        <v>381</v>
      </c>
      <c r="B447" s="107" t="s">
        <v>191</v>
      </c>
      <c r="C447" s="108">
        <v>54000</v>
      </c>
      <c r="D447" s="108">
        <v>0</v>
      </c>
      <c r="E447" s="108">
        <v>0</v>
      </c>
      <c r="F447" s="108">
        <v>54000</v>
      </c>
    </row>
    <row r="448" spans="1:6">
      <c r="A448" s="100" t="s">
        <v>255</v>
      </c>
      <c r="B448" s="100"/>
      <c r="C448" s="101">
        <v>5000</v>
      </c>
      <c r="D448" s="101">
        <v>0</v>
      </c>
      <c r="E448" s="101">
        <v>0</v>
      </c>
      <c r="F448" s="101">
        <v>5000</v>
      </c>
    </row>
    <row r="449" spans="1:6">
      <c r="A449" s="118" t="s">
        <v>464</v>
      </c>
      <c r="B449" s="118"/>
      <c r="C449" s="119">
        <v>5000</v>
      </c>
      <c r="D449" s="119">
        <v>0</v>
      </c>
      <c r="E449" s="119">
        <v>0</v>
      </c>
      <c r="F449" s="119">
        <v>5000</v>
      </c>
    </row>
    <row r="450" spans="1:6">
      <c r="A450" s="120" t="s">
        <v>473</v>
      </c>
      <c r="B450" s="120"/>
      <c r="C450" s="121">
        <v>5000</v>
      </c>
      <c r="D450" s="121">
        <v>0</v>
      </c>
      <c r="E450" s="121">
        <v>0</v>
      </c>
      <c r="F450" s="121">
        <v>5000</v>
      </c>
    </row>
    <row r="451" spans="1:6" s="105" customFormat="1">
      <c r="A451" s="102">
        <v>3</v>
      </c>
      <c r="B451" s="103" t="s">
        <v>170</v>
      </c>
      <c r="C451" s="104">
        <v>5000</v>
      </c>
      <c r="D451" s="104">
        <v>0</v>
      </c>
      <c r="E451" s="104">
        <v>0</v>
      </c>
      <c r="F451" s="104">
        <v>5000</v>
      </c>
    </row>
    <row r="452" spans="1:6" s="105" customFormat="1">
      <c r="A452" s="102">
        <v>38</v>
      </c>
      <c r="B452" s="103" t="s">
        <v>190</v>
      </c>
      <c r="C452" s="104">
        <v>5000</v>
      </c>
      <c r="D452" s="104">
        <v>0</v>
      </c>
      <c r="E452" s="104">
        <v>0</v>
      </c>
      <c r="F452" s="104">
        <v>5000</v>
      </c>
    </row>
    <row r="453" spans="1:6" s="109" customFormat="1">
      <c r="A453" s="106">
        <v>381</v>
      </c>
      <c r="B453" s="107" t="s">
        <v>191</v>
      </c>
      <c r="C453" s="108">
        <v>5000</v>
      </c>
      <c r="D453" s="108">
        <v>0</v>
      </c>
      <c r="E453" s="108">
        <v>0</v>
      </c>
      <c r="F453" s="108">
        <v>5000</v>
      </c>
    </row>
    <row r="454" spans="1:6">
      <c r="A454" s="100" t="s">
        <v>256</v>
      </c>
      <c r="B454" s="100"/>
      <c r="C454" s="101">
        <v>125000</v>
      </c>
      <c r="D454" s="101">
        <v>15500</v>
      </c>
      <c r="E454" s="101">
        <v>12.4</v>
      </c>
      <c r="F454" s="101">
        <v>140500</v>
      </c>
    </row>
    <row r="455" spans="1:6">
      <c r="A455" s="100" t="s">
        <v>257</v>
      </c>
      <c r="B455" s="100"/>
      <c r="C455" s="101">
        <v>6000</v>
      </c>
      <c r="D455" s="101">
        <v>0</v>
      </c>
      <c r="E455" s="101">
        <v>0</v>
      </c>
      <c r="F455" s="101">
        <v>6000</v>
      </c>
    </row>
    <row r="456" spans="1:6">
      <c r="A456" s="118" t="s">
        <v>464</v>
      </c>
      <c r="B456" s="118"/>
      <c r="C456" s="119">
        <v>6000</v>
      </c>
      <c r="D456" s="119">
        <v>0</v>
      </c>
      <c r="E456" s="119">
        <v>0</v>
      </c>
      <c r="F456" s="119">
        <v>6000</v>
      </c>
    </row>
    <row r="457" spans="1:6">
      <c r="A457" s="120" t="s">
        <v>478</v>
      </c>
      <c r="B457" s="120"/>
      <c r="C457" s="121">
        <v>6000</v>
      </c>
      <c r="D457" s="121">
        <v>0</v>
      </c>
      <c r="E457" s="121">
        <v>0</v>
      </c>
      <c r="F457" s="121">
        <v>6000</v>
      </c>
    </row>
    <row r="458" spans="1:6" s="105" customFormat="1">
      <c r="A458" s="102">
        <v>3</v>
      </c>
      <c r="B458" s="103" t="s">
        <v>170</v>
      </c>
      <c r="C458" s="104">
        <v>6000</v>
      </c>
      <c r="D458" s="104">
        <v>0</v>
      </c>
      <c r="E458" s="104">
        <v>0</v>
      </c>
      <c r="F458" s="104">
        <v>6000</v>
      </c>
    </row>
    <row r="459" spans="1:6" s="105" customFormat="1">
      <c r="A459" s="102">
        <v>36</v>
      </c>
      <c r="B459" s="103" t="s">
        <v>186</v>
      </c>
      <c r="C459" s="104">
        <v>6000</v>
      </c>
      <c r="D459" s="104">
        <v>0</v>
      </c>
      <c r="E459" s="104">
        <v>0</v>
      </c>
      <c r="F459" s="104">
        <v>6000</v>
      </c>
    </row>
    <row r="460" spans="1:6" s="109" customFormat="1">
      <c r="A460" s="106">
        <v>363</v>
      </c>
      <c r="B460" s="107" t="s">
        <v>187</v>
      </c>
      <c r="C460" s="108">
        <v>6000</v>
      </c>
      <c r="D460" s="108">
        <v>0</v>
      </c>
      <c r="E460" s="108">
        <v>0</v>
      </c>
      <c r="F460" s="108">
        <v>6000</v>
      </c>
    </row>
    <row r="461" spans="1:6">
      <c r="A461" s="100" t="s">
        <v>258</v>
      </c>
      <c r="B461" s="100"/>
      <c r="C461" s="101">
        <v>4000</v>
      </c>
      <c r="D461" s="101">
        <v>0</v>
      </c>
      <c r="E461" s="101">
        <v>0</v>
      </c>
      <c r="F461" s="101">
        <v>4000</v>
      </c>
    </row>
    <row r="462" spans="1:6">
      <c r="A462" s="118" t="s">
        <v>464</v>
      </c>
      <c r="B462" s="118"/>
      <c r="C462" s="119">
        <v>4000</v>
      </c>
      <c r="D462" s="119">
        <v>0</v>
      </c>
      <c r="E462" s="119">
        <v>0</v>
      </c>
      <c r="F462" s="119">
        <v>4000</v>
      </c>
    </row>
    <row r="463" spans="1:6">
      <c r="A463" s="120" t="s">
        <v>478</v>
      </c>
      <c r="B463" s="120"/>
      <c r="C463" s="121">
        <v>4000</v>
      </c>
      <c r="D463" s="121">
        <v>0</v>
      </c>
      <c r="E463" s="121">
        <v>0</v>
      </c>
      <c r="F463" s="121">
        <v>4000</v>
      </c>
    </row>
    <row r="464" spans="1:6" s="105" customFormat="1">
      <c r="A464" s="102">
        <v>3</v>
      </c>
      <c r="B464" s="103" t="s">
        <v>170</v>
      </c>
      <c r="C464" s="104">
        <v>4000</v>
      </c>
      <c r="D464" s="104">
        <v>0</v>
      </c>
      <c r="E464" s="104">
        <v>0</v>
      </c>
      <c r="F464" s="104">
        <v>4000</v>
      </c>
    </row>
    <row r="465" spans="1:6" s="105" customFormat="1">
      <c r="A465" s="102">
        <v>36</v>
      </c>
      <c r="B465" s="103" t="s">
        <v>186</v>
      </c>
      <c r="C465" s="104">
        <v>4000</v>
      </c>
      <c r="D465" s="104">
        <v>0</v>
      </c>
      <c r="E465" s="104">
        <v>0</v>
      </c>
      <c r="F465" s="104">
        <v>4000</v>
      </c>
    </row>
    <row r="466" spans="1:6" s="109" customFormat="1">
      <c r="A466" s="106">
        <v>363</v>
      </c>
      <c r="B466" s="107" t="s">
        <v>187</v>
      </c>
      <c r="C466" s="108">
        <v>4000</v>
      </c>
      <c r="D466" s="108">
        <v>0</v>
      </c>
      <c r="E466" s="108">
        <v>0</v>
      </c>
      <c r="F466" s="108">
        <v>4000</v>
      </c>
    </row>
    <row r="467" spans="1:6">
      <c r="A467" s="100" t="s">
        <v>259</v>
      </c>
      <c r="B467" s="100"/>
      <c r="C467" s="101">
        <v>115000</v>
      </c>
      <c r="D467" s="101">
        <v>15500</v>
      </c>
      <c r="E467" s="101">
        <v>13.478260869565201</v>
      </c>
      <c r="F467" s="101">
        <v>130500</v>
      </c>
    </row>
    <row r="468" spans="1:6">
      <c r="A468" s="118" t="s">
        <v>464</v>
      </c>
      <c r="B468" s="118"/>
      <c r="C468" s="119">
        <v>115000</v>
      </c>
      <c r="D468" s="119">
        <v>15500</v>
      </c>
      <c r="E468" s="119">
        <v>13.478260869565201</v>
      </c>
      <c r="F468" s="119">
        <v>130500</v>
      </c>
    </row>
    <row r="469" spans="1:6">
      <c r="A469" s="120" t="s">
        <v>478</v>
      </c>
      <c r="B469" s="120"/>
      <c r="C469" s="121">
        <v>115000</v>
      </c>
      <c r="D469" s="121">
        <v>15500</v>
      </c>
      <c r="E469" s="121">
        <v>13.478260869565201</v>
      </c>
      <c r="F469" s="121">
        <v>130500</v>
      </c>
    </row>
    <row r="470" spans="1:6" s="105" customFormat="1">
      <c r="A470" s="102">
        <v>3</v>
      </c>
      <c r="B470" s="103" t="s">
        <v>170</v>
      </c>
      <c r="C470" s="104">
        <v>115000</v>
      </c>
      <c r="D470" s="104">
        <v>15500</v>
      </c>
      <c r="E470" s="104">
        <v>13.478260869565201</v>
      </c>
      <c r="F470" s="104">
        <v>130500</v>
      </c>
    </row>
    <row r="471" spans="1:6" s="105" customFormat="1">
      <c r="A471" s="102">
        <v>36</v>
      </c>
      <c r="B471" s="103" t="s">
        <v>186</v>
      </c>
      <c r="C471" s="104">
        <v>15000</v>
      </c>
      <c r="D471" s="104">
        <v>0</v>
      </c>
      <c r="E471" s="104">
        <v>0</v>
      </c>
      <c r="F471" s="104">
        <v>15000</v>
      </c>
    </row>
    <row r="472" spans="1:6" s="109" customFormat="1">
      <c r="A472" s="106">
        <v>363</v>
      </c>
      <c r="B472" s="107" t="s">
        <v>187</v>
      </c>
      <c r="C472" s="108">
        <v>15000</v>
      </c>
      <c r="D472" s="108">
        <v>0</v>
      </c>
      <c r="E472" s="108">
        <v>0</v>
      </c>
      <c r="F472" s="108">
        <v>15000</v>
      </c>
    </row>
    <row r="473" spans="1:6" s="105" customFormat="1" ht="12.6" customHeight="1">
      <c r="A473" s="102">
        <v>37</v>
      </c>
      <c r="B473" s="103" t="s">
        <v>188</v>
      </c>
      <c r="C473" s="104">
        <v>100000</v>
      </c>
      <c r="D473" s="104">
        <v>15500</v>
      </c>
      <c r="E473" s="104">
        <v>15.5</v>
      </c>
      <c r="F473" s="104">
        <v>115500</v>
      </c>
    </row>
    <row r="474" spans="1:6" s="109" customFormat="1">
      <c r="A474" s="106">
        <v>372</v>
      </c>
      <c r="B474" s="107" t="s">
        <v>189</v>
      </c>
      <c r="C474" s="108">
        <v>100000</v>
      </c>
      <c r="D474" s="108">
        <v>15500</v>
      </c>
      <c r="E474" s="108">
        <v>15.5</v>
      </c>
      <c r="F474" s="108">
        <v>115500</v>
      </c>
    </row>
    <row r="475" spans="1:6">
      <c r="A475" s="100" t="s">
        <v>260</v>
      </c>
      <c r="B475" s="100"/>
      <c r="C475" s="101">
        <v>348000</v>
      </c>
      <c r="D475" s="101">
        <v>70000</v>
      </c>
      <c r="E475" s="101">
        <v>20.1149425287356</v>
      </c>
      <c r="F475" s="101">
        <v>418000</v>
      </c>
    </row>
    <row r="476" spans="1:6">
      <c r="A476" s="100" t="s">
        <v>261</v>
      </c>
      <c r="B476" s="100"/>
      <c r="C476" s="101">
        <v>60000</v>
      </c>
      <c r="D476" s="101">
        <v>0</v>
      </c>
      <c r="E476" s="101">
        <v>0</v>
      </c>
      <c r="F476" s="101">
        <v>60000</v>
      </c>
    </row>
    <row r="477" spans="1:6">
      <c r="A477" s="118" t="s">
        <v>464</v>
      </c>
      <c r="B477" s="118"/>
      <c r="C477" s="119">
        <v>60000</v>
      </c>
      <c r="D477" s="119">
        <v>0</v>
      </c>
      <c r="E477" s="119">
        <v>0</v>
      </c>
      <c r="F477" s="119">
        <v>60000</v>
      </c>
    </row>
    <row r="478" spans="1:6">
      <c r="A478" s="120" t="s">
        <v>479</v>
      </c>
      <c r="B478" s="120"/>
      <c r="C478" s="121">
        <v>60000</v>
      </c>
      <c r="D478" s="121">
        <v>0</v>
      </c>
      <c r="E478" s="121">
        <v>0</v>
      </c>
      <c r="F478" s="121">
        <v>60000</v>
      </c>
    </row>
    <row r="479" spans="1:6" s="105" customFormat="1">
      <c r="A479" s="102">
        <v>3</v>
      </c>
      <c r="B479" s="103" t="s">
        <v>170</v>
      </c>
      <c r="C479" s="104">
        <v>60000</v>
      </c>
      <c r="D479" s="104">
        <v>0</v>
      </c>
      <c r="E479" s="104">
        <v>0</v>
      </c>
      <c r="F479" s="104">
        <v>60000</v>
      </c>
    </row>
    <row r="480" spans="1:6" s="105" customFormat="1">
      <c r="A480" s="102">
        <v>37</v>
      </c>
      <c r="B480" s="103" t="s">
        <v>188</v>
      </c>
      <c r="C480" s="104">
        <v>60000</v>
      </c>
      <c r="D480" s="104">
        <v>0</v>
      </c>
      <c r="E480" s="104">
        <v>0</v>
      </c>
      <c r="F480" s="104">
        <v>60000</v>
      </c>
    </row>
    <row r="481" spans="1:6" s="109" customFormat="1">
      <c r="A481" s="106">
        <v>372</v>
      </c>
      <c r="B481" s="107" t="s">
        <v>189</v>
      </c>
      <c r="C481" s="108">
        <v>60000</v>
      </c>
      <c r="D481" s="108">
        <v>0</v>
      </c>
      <c r="E481" s="108">
        <v>0</v>
      </c>
      <c r="F481" s="108">
        <v>60000</v>
      </c>
    </row>
    <row r="482" spans="1:6">
      <c r="A482" s="100" t="s">
        <v>262</v>
      </c>
      <c r="B482" s="100"/>
      <c r="C482" s="101">
        <v>10000</v>
      </c>
      <c r="D482" s="101">
        <v>0</v>
      </c>
      <c r="E482" s="101">
        <v>0</v>
      </c>
      <c r="F482" s="101">
        <v>10000</v>
      </c>
    </row>
    <row r="483" spans="1:6">
      <c r="A483" s="118" t="s">
        <v>464</v>
      </c>
      <c r="B483" s="118"/>
      <c r="C483" s="119">
        <v>10000</v>
      </c>
      <c r="D483" s="119">
        <v>0</v>
      </c>
      <c r="E483" s="119">
        <v>0</v>
      </c>
      <c r="F483" s="119">
        <v>10000</v>
      </c>
    </row>
    <row r="484" spans="1:6">
      <c r="A484" s="120" t="s">
        <v>479</v>
      </c>
      <c r="B484" s="120"/>
      <c r="C484" s="121">
        <v>10000</v>
      </c>
      <c r="D484" s="121">
        <v>0</v>
      </c>
      <c r="E484" s="121">
        <v>0</v>
      </c>
      <c r="F484" s="121">
        <v>10000</v>
      </c>
    </row>
    <row r="485" spans="1:6" s="105" customFormat="1">
      <c r="A485" s="102">
        <v>3</v>
      </c>
      <c r="B485" s="103" t="s">
        <v>170</v>
      </c>
      <c r="C485" s="104">
        <v>10000</v>
      </c>
      <c r="D485" s="104">
        <v>0</v>
      </c>
      <c r="E485" s="104">
        <v>0</v>
      </c>
      <c r="F485" s="104">
        <v>10000</v>
      </c>
    </row>
    <row r="486" spans="1:6" s="105" customFormat="1" ht="13.35" customHeight="1">
      <c r="A486" s="102">
        <v>37</v>
      </c>
      <c r="B486" s="103" t="s">
        <v>188</v>
      </c>
      <c r="C486" s="104">
        <v>10000</v>
      </c>
      <c r="D486" s="104">
        <v>0</v>
      </c>
      <c r="E486" s="104">
        <v>0</v>
      </c>
      <c r="F486" s="104">
        <v>10000</v>
      </c>
    </row>
    <row r="487" spans="1:6" s="109" customFormat="1">
      <c r="A487" s="106">
        <v>372</v>
      </c>
      <c r="B487" s="107" t="s">
        <v>189</v>
      </c>
      <c r="C487" s="108">
        <v>10000</v>
      </c>
      <c r="D487" s="108">
        <v>0</v>
      </c>
      <c r="E487" s="108">
        <v>0</v>
      </c>
      <c r="F487" s="108">
        <v>10000</v>
      </c>
    </row>
    <row r="488" spans="1:6">
      <c r="A488" s="100" t="s">
        <v>263</v>
      </c>
      <c r="B488" s="100"/>
      <c r="C488" s="101">
        <v>278000</v>
      </c>
      <c r="D488" s="101">
        <v>70000</v>
      </c>
      <c r="E488" s="101">
        <v>25.179856115107899</v>
      </c>
      <c r="F488" s="101">
        <v>348000</v>
      </c>
    </row>
    <row r="489" spans="1:6">
      <c r="A489" s="118" t="s">
        <v>464</v>
      </c>
      <c r="B489" s="118"/>
      <c r="C489" s="119">
        <v>278000</v>
      </c>
      <c r="D489" s="119">
        <v>70000</v>
      </c>
      <c r="E489" s="119">
        <v>25.179856115107899</v>
      </c>
      <c r="F489" s="119">
        <v>348000</v>
      </c>
    </row>
    <row r="490" spans="1:6">
      <c r="A490" s="120" t="s">
        <v>479</v>
      </c>
      <c r="B490" s="120"/>
      <c r="C490" s="121">
        <v>278000</v>
      </c>
      <c r="D490" s="121">
        <v>70000</v>
      </c>
      <c r="E490" s="121">
        <v>25.179856115107899</v>
      </c>
      <c r="F490" s="121">
        <v>348000</v>
      </c>
    </row>
    <row r="491" spans="1:6" s="105" customFormat="1">
      <c r="A491" s="102">
        <v>3</v>
      </c>
      <c r="B491" s="103" t="s">
        <v>170</v>
      </c>
      <c r="C491" s="104">
        <v>278000</v>
      </c>
      <c r="D491" s="104">
        <v>70000</v>
      </c>
      <c r="E491" s="104">
        <v>25.179856115107899</v>
      </c>
      <c r="F491" s="104">
        <v>348000</v>
      </c>
    </row>
    <row r="492" spans="1:6" s="105" customFormat="1">
      <c r="A492" s="102">
        <v>32</v>
      </c>
      <c r="B492" s="103" t="s">
        <v>175</v>
      </c>
      <c r="C492" s="104">
        <v>0</v>
      </c>
      <c r="D492" s="104">
        <v>54000</v>
      </c>
      <c r="E492" s="104"/>
      <c r="F492" s="104">
        <v>54000</v>
      </c>
    </row>
    <row r="493" spans="1:6" s="109" customFormat="1">
      <c r="A493" s="106">
        <v>329</v>
      </c>
      <c r="B493" s="107" t="s">
        <v>180</v>
      </c>
      <c r="C493" s="108">
        <v>0</v>
      </c>
      <c r="D493" s="108">
        <v>54000</v>
      </c>
      <c r="E493" s="108"/>
      <c r="F493" s="108">
        <v>54000</v>
      </c>
    </row>
    <row r="494" spans="1:6" s="105" customFormat="1" ht="14.85" customHeight="1">
      <c r="A494" s="102">
        <v>37</v>
      </c>
      <c r="B494" s="103" t="s">
        <v>188</v>
      </c>
      <c r="C494" s="104">
        <v>278000</v>
      </c>
      <c r="D494" s="104">
        <v>16000</v>
      </c>
      <c r="E494" s="104">
        <v>5.7553956834532407</v>
      </c>
      <c r="F494" s="104">
        <v>294000</v>
      </c>
    </row>
    <row r="495" spans="1:6" s="109" customFormat="1">
      <c r="A495" s="106">
        <v>372</v>
      </c>
      <c r="B495" s="107" t="s">
        <v>189</v>
      </c>
      <c r="C495" s="108">
        <v>278000</v>
      </c>
      <c r="D495" s="108">
        <v>16000</v>
      </c>
      <c r="E495" s="108">
        <v>5.7553956834532407</v>
      </c>
      <c r="F495" s="108">
        <v>294000</v>
      </c>
    </row>
    <row r="496" spans="1:6">
      <c r="A496" s="100" t="s">
        <v>264</v>
      </c>
      <c r="B496" s="100"/>
      <c r="C496" s="101">
        <v>2720000</v>
      </c>
      <c r="D496" s="101">
        <v>245000</v>
      </c>
      <c r="E496" s="101">
        <v>9.007352941176471</v>
      </c>
      <c r="F496" s="101">
        <v>2965000</v>
      </c>
    </row>
    <row r="497" spans="1:6">
      <c r="A497" s="100" t="s">
        <v>265</v>
      </c>
      <c r="B497" s="100"/>
      <c r="C497" s="101">
        <v>2720000</v>
      </c>
      <c r="D497" s="101">
        <v>245000</v>
      </c>
      <c r="E497" s="101">
        <v>9.007352941176471</v>
      </c>
      <c r="F497" s="101">
        <v>2965000</v>
      </c>
    </row>
    <row r="498" spans="1:6">
      <c r="A498" s="118" t="s">
        <v>464</v>
      </c>
      <c r="B498" s="118"/>
      <c r="C498" s="119">
        <v>2720000</v>
      </c>
      <c r="D498" s="119">
        <v>245000</v>
      </c>
      <c r="E498" s="119">
        <v>9.007352941176471</v>
      </c>
      <c r="F498" s="119">
        <v>2965000</v>
      </c>
    </row>
    <row r="499" spans="1:6">
      <c r="A499" s="120" t="s">
        <v>480</v>
      </c>
      <c r="B499" s="120"/>
      <c r="C499" s="121">
        <v>2720000</v>
      </c>
      <c r="D499" s="121">
        <v>245000</v>
      </c>
      <c r="E499" s="121">
        <v>9.007352941176471</v>
      </c>
      <c r="F499" s="121">
        <v>2965000</v>
      </c>
    </row>
    <row r="500" spans="1:6" s="105" customFormat="1">
      <c r="A500" s="102">
        <v>3</v>
      </c>
      <c r="B500" s="103" t="s">
        <v>170</v>
      </c>
      <c r="C500" s="104">
        <v>2720000</v>
      </c>
      <c r="D500" s="104">
        <v>245000</v>
      </c>
      <c r="E500" s="104">
        <v>9.007352941176471</v>
      </c>
      <c r="F500" s="104">
        <v>2965000</v>
      </c>
    </row>
    <row r="501" spans="1:6" s="105" customFormat="1">
      <c r="A501" s="102">
        <v>38</v>
      </c>
      <c r="B501" s="103" t="s">
        <v>190</v>
      </c>
      <c r="C501" s="104">
        <v>2720000</v>
      </c>
      <c r="D501" s="104">
        <v>245000</v>
      </c>
      <c r="E501" s="104">
        <v>9.007352941176471</v>
      </c>
      <c r="F501" s="104">
        <v>2965000</v>
      </c>
    </row>
    <row r="502" spans="1:6" s="109" customFormat="1">
      <c r="A502" s="106">
        <v>381</v>
      </c>
      <c r="B502" s="107" t="s">
        <v>191</v>
      </c>
      <c r="C502" s="108">
        <v>2720000</v>
      </c>
      <c r="D502" s="108">
        <v>245000</v>
      </c>
      <c r="E502" s="108">
        <v>9.007352941176471</v>
      </c>
      <c r="F502" s="108">
        <v>2965000</v>
      </c>
    </row>
    <row r="503" spans="1:6">
      <c r="A503" s="100" t="s">
        <v>266</v>
      </c>
      <c r="B503" s="100"/>
      <c r="C503" s="101">
        <v>1370000</v>
      </c>
      <c r="D503" s="101">
        <v>0</v>
      </c>
      <c r="E503" s="101">
        <v>0</v>
      </c>
      <c r="F503" s="101">
        <v>1370000</v>
      </c>
    </row>
    <row r="504" spans="1:6">
      <c r="A504" s="100" t="s">
        <v>267</v>
      </c>
      <c r="B504" s="100"/>
      <c r="C504" s="101">
        <v>1000000</v>
      </c>
      <c r="D504" s="101">
        <v>0</v>
      </c>
      <c r="E504" s="101">
        <v>0</v>
      </c>
      <c r="F504" s="101">
        <v>1000000</v>
      </c>
    </row>
    <row r="505" spans="1:6">
      <c r="A505" s="118" t="s">
        <v>464</v>
      </c>
      <c r="B505" s="118"/>
      <c r="C505" s="119">
        <v>1000000</v>
      </c>
      <c r="D505" s="119">
        <v>0</v>
      </c>
      <c r="E505" s="119">
        <v>0</v>
      </c>
      <c r="F505" s="119">
        <v>1000000</v>
      </c>
    </row>
    <row r="506" spans="1:6">
      <c r="A506" s="120" t="s">
        <v>480</v>
      </c>
      <c r="B506" s="120"/>
      <c r="C506" s="121">
        <v>1000000</v>
      </c>
      <c r="D506" s="121">
        <v>0</v>
      </c>
      <c r="E506" s="121">
        <v>0</v>
      </c>
      <c r="F506" s="121">
        <v>1000000</v>
      </c>
    </row>
    <row r="507" spans="1:6" s="105" customFormat="1">
      <c r="A507" s="102">
        <v>3</v>
      </c>
      <c r="B507" s="103" t="s">
        <v>170</v>
      </c>
      <c r="C507" s="104">
        <v>1000000</v>
      </c>
      <c r="D507" s="104">
        <v>0</v>
      </c>
      <c r="E507" s="104">
        <v>0</v>
      </c>
      <c r="F507" s="104">
        <v>1000000</v>
      </c>
    </row>
    <row r="508" spans="1:6" s="105" customFormat="1">
      <c r="A508" s="102">
        <v>38</v>
      </c>
      <c r="B508" s="103" t="s">
        <v>190</v>
      </c>
      <c r="C508" s="104">
        <v>1000000</v>
      </c>
      <c r="D508" s="104">
        <v>0</v>
      </c>
      <c r="E508" s="104">
        <v>0</v>
      </c>
      <c r="F508" s="104">
        <v>1000000</v>
      </c>
    </row>
    <row r="509" spans="1:6" s="109" customFormat="1">
      <c r="A509" s="106">
        <v>381</v>
      </c>
      <c r="B509" s="107" t="s">
        <v>191</v>
      </c>
      <c r="C509" s="108">
        <v>1000000</v>
      </c>
      <c r="D509" s="108">
        <v>0</v>
      </c>
      <c r="E509" s="108">
        <v>0</v>
      </c>
      <c r="F509" s="108">
        <v>1000000</v>
      </c>
    </row>
    <row r="510" spans="1:6">
      <c r="A510" s="100" t="s">
        <v>268</v>
      </c>
      <c r="B510" s="100"/>
      <c r="C510" s="101">
        <v>370000</v>
      </c>
      <c r="D510" s="101">
        <v>0</v>
      </c>
      <c r="E510" s="101">
        <v>0</v>
      </c>
      <c r="F510" s="101">
        <v>370000</v>
      </c>
    </row>
    <row r="511" spans="1:6">
      <c r="A511" s="118" t="s">
        <v>464</v>
      </c>
      <c r="B511" s="118"/>
      <c r="C511" s="119">
        <v>370000</v>
      </c>
      <c r="D511" s="119">
        <v>0</v>
      </c>
      <c r="E511" s="119">
        <v>0</v>
      </c>
      <c r="F511" s="119">
        <v>370000</v>
      </c>
    </row>
    <row r="512" spans="1:6">
      <c r="A512" s="120" t="s">
        <v>480</v>
      </c>
      <c r="B512" s="120"/>
      <c r="C512" s="121">
        <v>370000</v>
      </c>
      <c r="D512" s="121">
        <v>0</v>
      </c>
      <c r="E512" s="121">
        <v>0</v>
      </c>
      <c r="F512" s="121">
        <v>370000</v>
      </c>
    </row>
    <row r="513" spans="1:6" s="105" customFormat="1">
      <c r="A513" s="102">
        <v>3</v>
      </c>
      <c r="B513" s="103" t="s">
        <v>170</v>
      </c>
      <c r="C513" s="104">
        <v>370000</v>
      </c>
      <c r="D513" s="104">
        <v>0</v>
      </c>
      <c r="E513" s="104">
        <v>0</v>
      </c>
      <c r="F513" s="104">
        <v>370000</v>
      </c>
    </row>
    <row r="514" spans="1:6" s="105" customFormat="1">
      <c r="A514" s="102">
        <v>38</v>
      </c>
      <c r="B514" s="103" t="s">
        <v>190</v>
      </c>
      <c r="C514" s="104">
        <v>370000</v>
      </c>
      <c r="D514" s="104">
        <v>0</v>
      </c>
      <c r="E514" s="104">
        <v>0</v>
      </c>
      <c r="F514" s="104">
        <v>370000</v>
      </c>
    </row>
    <row r="515" spans="1:6" s="109" customFormat="1">
      <c r="A515" s="106">
        <v>381</v>
      </c>
      <c r="B515" s="107" t="s">
        <v>191</v>
      </c>
      <c r="C515" s="108">
        <v>370000</v>
      </c>
      <c r="D515" s="108">
        <v>0</v>
      </c>
      <c r="E515" s="108">
        <v>0</v>
      </c>
      <c r="F515" s="108">
        <v>370000</v>
      </c>
    </row>
    <row r="516" spans="1:6">
      <c r="A516" s="100" t="s">
        <v>269</v>
      </c>
      <c r="B516" s="100"/>
      <c r="C516" s="101">
        <v>87000</v>
      </c>
      <c r="D516" s="101">
        <v>2000</v>
      </c>
      <c r="E516" s="101">
        <v>2.29885057471264</v>
      </c>
      <c r="F516" s="101">
        <v>89000</v>
      </c>
    </row>
    <row r="517" spans="1:6">
      <c r="A517" s="100" t="s">
        <v>270</v>
      </c>
      <c r="B517" s="100"/>
      <c r="C517" s="101">
        <v>87000</v>
      </c>
      <c r="D517" s="101">
        <v>2000</v>
      </c>
      <c r="E517" s="101">
        <v>2.29885057471264</v>
      </c>
      <c r="F517" s="101">
        <v>89000</v>
      </c>
    </row>
    <row r="518" spans="1:6">
      <c r="A518" s="118" t="s">
        <v>464</v>
      </c>
      <c r="B518" s="118"/>
      <c r="C518" s="119">
        <v>87000</v>
      </c>
      <c r="D518" s="119">
        <v>2000</v>
      </c>
      <c r="E518" s="119">
        <v>2.29885057471264</v>
      </c>
      <c r="F518" s="119">
        <v>89000</v>
      </c>
    </row>
    <row r="519" spans="1:6">
      <c r="A519" s="120" t="s">
        <v>480</v>
      </c>
      <c r="B519" s="120"/>
      <c r="C519" s="121">
        <v>87000</v>
      </c>
      <c r="D519" s="121">
        <v>2000</v>
      </c>
      <c r="E519" s="121">
        <v>2.29885057471264</v>
      </c>
      <c r="F519" s="121">
        <v>89000</v>
      </c>
    </row>
    <row r="520" spans="1:6" s="105" customFormat="1">
      <c r="A520" s="102">
        <v>3</v>
      </c>
      <c r="B520" s="103" t="s">
        <v>170</v>
      </c>
      <c r="C520" s="104">
        <v>87000</v>
      </c>
      <c r="D520" s="104">
        <v>2000</v>
      </c>
      <c r="E520" s="104">
        <v>2.29885057471264</v>
      </c>
      <c r="F520" s="104">
        <v>89000</v>
      </c>
    </row>
    <row r="521" spans="1:6" s="105" customFormat="1">
      <c r="A521" s="102">
        <v>32</v>
      </c>
      <c r="B521" s="103" t="s">
        <v>175</v>
      </c>
      <c r="C521" s="104">
        <v>37500</v>
      </c>
      <c r="D521" s="104">
        <v>0</v>
      </c>
      <c r="E521" s="104">
        <v>0</v>
      </c>
      <c r="F521" s="104">
        <v>37500</v>
      </c>
    </row>
    <row r="522" spans="1:6" s="109" customFormat="1">
      <c r="A522" s="106">
        <v>323</v>
      </c>
      <c r="B522" s="107" t="s">
        <v>178</v>
      </c>
      <c r="C522" s="108">
        <v>7000</v>
      </c>
      <c r="D522" s="108">
        <v>0</v>
      </c>
      <c r="E522" s="108">
        <v>0</v>
      </c>
      <c r="F522" s="108">
        <v>7000</v>
      </c>
    </row>
    <row r="523" spans="1:6" s="109" customFormat="1">
      <c r="A523" s="106">
        <v>329</v>
      </c>
      <c r="B523" s="107" t="s">
        <v>180</v>
      </c>
      <c r="C523" s="108">
        <v>30500</v>
      </c>
      <c r="D523" s="108">
        <v>0</v>
      </c>
      <c r="E523" s="108">
        <v>0</v>
      </c>
      <c r="F523" s="108">
        <v>30500</v>
      </c>
    </row>
    <row r="524" spans="1:6" s="105" customFormat="1">
      <c r="A524" s="102">
        <v>38</v>
      </c>
      <c r="B524" s="103" t="s">
        <v>190</v>
      </c>
      <c r="C524" s="104">
        <v>49500</v>
      </c>
      <c r="D524" s="104">
        <v>2000</v>
      </c>
      <c r="E524" s="104">
        <v>4.0404040404040398</v>
      </c>
      <c r="F524" s="104">
        <v>51500</v>
      </c>
    </row>
    <row r="525" spans="1:6" s="109" customFormat="1">
      <c r="A525" s="106">
        <v>381</v>
      </c>
      <c r="B525" s="107" t="s">
        <v>191</v>
      </c>
      <c r="C525" s="108">
        <v>49500</v>
      </c>
      <c r="D525" s="108">
        <v>2000</v>
      </c>
      <c r="E525" s="108">
        <v>4.0404040404040398</v>
      </c>
      <c r="F525" s="108">
        <v>51500</v>
      </c>
    </row>
    <row r="526" spans="1:6">
      <c r="A526" s="100" t="s">
        <v>271</v>
      </c>
      <c r="B526" s="100"/>
      <c r="C526" s="101">
        <v>22000</v>
      </c>
      <c r="D526" s="101">
        <v>0</v>
      </c>
      <c r="E526" s="101">
        <v>0</v>
      </c>
      <c r="F526" s="101">
        <v>22000</v>
      </c>
    </row>
    <row r="527" spans="1:6">
      <c r="A527" s="100" t="s">
        <v>272</v>
      </c>
      <c r="B527" s="100"/>
      <c r="C527" s="101">
        <v>10000</v>
      </c>
      <c r="D527" s="101">
        <v>0</v>
      </c>
      <c r="E527" s="101">
        <v>0</v>
      </c>
      <c r="F527" s="101">
        <v>10000</v>
      </c>
    </row>
    <row r="528" spans="1:6">
      <c r="A528" s="118" t="s">
        <v>464</v>
      </c>
      <c r="B528" s="118"/>
      <c r="C528" s="119">
        <v>10000</v>
      </c>
      <c r="D528" s="119">
        <v>0</v>
      </c>
      <c r="E528" s="119">
        <v>0</v>
      </c>
      <c r="F528" s="119">
        <v>10000</v>
      </c>
    </row>
    <row r="529" spans="1:6">
      <c r="A529" s="120" t="s">
        <v>480</v>
      </c>
      <c r="B529" s="120"/>
      <c r="C529" s="121">
        <v>10000</v>
      </c>
      <c r="D529" s="121">
        <v>0</v>
      </c>
      <c r="E529" s="121">
        <v>0</v>
      </c>
      <c r="F529" s="121">
        <v>10000</v>
      </c>
    </row>
    <row r="530" spans="1:6" s="105" customFormat="1">
      <c r="A530" s="102">
        <v>3</v>
      </c>
      <c r="B530" s="103" t="s">
        <v>170</v>
      </c>
      <c r="C530" s="104">
        <v>10000</v>
      </c>
      <c r="D530" s="104">
        <v>0</v>
      </c>
      <c r="E530" s="104">
        <v>0</v>
      </c>
      <c r="F530" s="104">
        <v>10000</v>
      </c>
    </row>
    <row r="531" spans="1:6" s="105" customFormat="1" ht="14.1" customHeight="1">
      <c r="A531" s="102">
        <v>37</v>
      </c>
      <c r="B531" s="103" t="s">
        <v>188</v>
      </c>
      <c r="C531" s="104">
        <v>10000</v>
      </c>
      <c r="D531" s="104">
        <v>-10000</v>
      </c>
      <c r="E531" s="104">
        <v>-100</v>
      </c>
      <c r="F531" s="104">
        <v>0</v>
      </c>
    </row>
    <row r="532" spans="1:6" s="109" customFormat="1">
      <c r="A532" s="106">
        <v>372</v>
      </c>
      <c r="B532" s="107" t="s">
        <v>189</v>
      </c>
      <c r="C532" s="108">
        <v>10000</v>
      </c>
      <c r="D532" s="108">
        <v>-10000</v>
      </c>
      <c r="E532" s="108">
        <v>-100</v>
      </c>
      <c r="F532" s="108">
        <v>0</v>
      </c>
    </row>
    <row r="533" spans="1:6" s="105" customFormat="1">
      <c r="A533" s="102">
        <v>38</v>
      </c>
      <c r="B533" s="103" t="s">
        <v>190</v>
      </c>
      <c r="C533" s="104">
        <v>0</v>
      </c>
      <c r="D533" s="104">
        <v>10000</v>
      </c>
      <c r="E533" s="104"/>
      <c r="F533" s="104">
        <v>10000</v>
      </c>
    </row>
    <row r="534" spans="1:6" s="109" customFormat="1">
      <c r="A534" s="106">
        <v>381</v>
      </c>
      <c r="B534" s="107" t="s">
        <v>191</v>
      </c>
      <c r="C534" s="108">
        <v>0</v>
      </c>
      <c r="D534" s="108">
        <v>10000</v>
      </c>
      <c r="E534" s="108"/>
      <c r="F534" s="108">
        <v>10000</v>
      </c>
    </row>
    <row r="535" spans="1:6">
      <c r="A535" s="100" t="s">
        <v>273</v>
      </c>
      <c r="B535" s="100"/>
      <c r="C535" s="101">
        <v>1000</v>
      </c>
      <c r="D535" s="101">
        <v>0</v>
      </c>
      <c r="E535" s="101">
        <v>0</v>
      </c>
      <c r="F535" s="101">
        <v>1000</v>
      </c>
    </row>
    <row r="536" spans="1:6">
      <c r="A536" s="118" t="s">
        <v>464</v>
      </c>
      <c r="B536" s="118"/>
      <c r="C536" s="119">
        <v>1000</v>
      </c>
      <c r="D536" s="119">
        <v>0</v>
      </c>
      <c r="E536" s="119">
        <v>0</v>
      </c>
      <c r="F536" s="119">
        <v>1000</v>
      </c>
    </row>
    <row r="537" spans="1:6">
      <c r="A537" s="120" t="s">
        <v>480</v>
      </c>
      <c r="B537" s="120"/>
      <c r="C537" s="121">
        <v>1000</v>
      </c>
      <c r="D537" s="121">
        <v>0</v>
      </c>
      <c r="E537" s="121">
        <v>0</v>
      </c>
      <c r="F537" s="121">
        <v>1000</v>
      </c>
    </row>
    <row r="538" spans="1:6" s="105" customFormat="1">
      <c r="A538" s="102">
        <v>3</v>
      </c>
      <c r="B538" s="103" t="s">
        <v>170</v>
      </c>
      <c r="C538" s="104">
        <v>1000</v>
      </c>
      <c r="D538" s="104">
        <v>0</v>
      </c>
      <c r="E538" s="104">
        <v>0</v>
      </c>
      <c r="F538" s="104">
        <v>1000</v>
      </c>
    </row>
    <row r="539" spans="1:6" s="105" customFormat="1">
      <c r="A539" s="102">
        <v>38</v>
      </c>
      <c r="B539" s="103" t="s">
        <v>190</v>
      </c>
      <c r="C539" s="104">
        <v>1000</v>
      </c>
      <c r="D539" s="104">
        <v>0</v>
      </c>
      <c r="E539" s="104">
        <v>0</v>
      </c>
      <c r="F539" s="104">
        <v>1000</v>
      </c>
    </row>
    <row r="540" spans="1:6" s="109" customFormat="1">
      <c r="A540" s="106">
        <v>381</v>
      </c>
      <c r="B540" s="107" t="s">
        <v>191</v>
      </c>
      <c r="C540" s="108">
        <v>1000</v>
      </c>
      <c r="D540" s="108">
        <v>0</v>
      </c>
      <c r="E540" s="108">
        <v>0</v>
      </c>
      <c r="F540" s="108">
        <v>1000</v>
      </c>
    </row>
    <row r="541" spans="1:6">
      <c r="A541" s="100" t="s">
        <v>274</v>
      </c>
      <c r="B541" s="100"/>
      <c r="C541" s="101">
        <v>5000</v>
      </c>
      <c r="D541" s="101">
        <v>0</v>
      </c>
      <c r="E541" s="101">
        <v>0</v>
      </c>
      <c r="F541" s="101">
        <v>5000</v>
      </c>
    </row>
    <row r="542" spans="1:6">
      <c r="A542" s="118" t="s">
        <v>464</v>
      </c>
      <c r="B542" s="118"/>
      <c r="C542" s="119">
        <v>5000</v>
      </c>
      <c r="D542" s="119">
        <v>0</v>
      </c>
      <c r="E542" s="119">
        <v>0</v>
      </c>
      <c r="F542" s="119">
        <v>5000</v>
      </c>
    </row>
    <row r="543" spans="1:6">
      <c r="A543" s="120" t="s">
        <v>480</v>
      </c>
      <c r="B543" s="120"/>
      <c r="C543" s="121">
        <v>5000</v>
      </c>
      <c r="D543" s="121">
        <v>0</v>
      </c>
      <c r="E543" s="121">
        <v>0</v>
      </c>
      <c r="F543" s="121">
        <v>5000</v>
      </c>
    </row>
    <row r="544" spans="1:6" s="105" customFormat="1">
      <c r="A544" s="102">
        <v>3</v>
      </c>
      <c r="B544" s="103" t="s">
        <v>170</v>
      </c>
      <c r="C544" s="104">
        <v>5000</v>
      </c>
      <c r="D544" s="104">
        <v>0</v>
      </c>
      <c r="E544" s="104">
        <v>0</v>
      </c>
      <c r="F544" s="104">
        <v>5000</v>
      </c>
    </row>
    <row r="545" spans="1:6" s="105" customFormat="1">
      <c r="A545" s="102">
        <v>38</v>
      </c>
      <c r="B545" s="103" t="s">
        <v>190</v>
      </c>
      <c r="C545" s="104">
        <v>5000</v>
      </c>
      <c r="D545" s="104">
        <v>0</v>
      </c>
      <c r="E545" s="104">
        <v>0</v>
      </c>
      <c r="F545" s="104">
        <v>5000</v>
      </c>
    </row>
    <row r="546" spans="1:6" s="109" customFormat="1">
      <c r="A546" s="106">
        <v>381</v>
      </c>
      <c r="B546" s="107" t="s">
        <v>191</v>
      </c>
      <c r="C546" s="108">
        <v>5000</v>
      </c>
      <c r="D546" s="108">
        <v>0</v>
      </c>
      <c r="E546" s="108">
        <v>0</v>
      </c>
      <c r="F546" s="108">
        <v>5000</v>
      </c>
    </row>
    <row r="547" spans="1:6">
      <c r="A547" s="100" t="s">
        <v>275</v>
      </c>
      <c r="B547" s="100"/>
      <c r="C547" s="101">
        <v>1000</v>
      </c>
      <c r="D547" s="101">
        <v>0</v>
      </c>
      <c r="E547" s="101">
        <v>0</v>
      </c>
      <c r="F547" s="101">
        <v>1000</v>
      </c>
    </row>
    <row r="548" spans="1:6">
      <c r="A548" s="118" t="s">
        <v>464</v>
      </c>
      <c r="B548" s="118"/>
      <c r="C548" s="119">
        <v>1000</v>
      </c>
      <c r="D548" s="119">
        <v>0</v>
      </c>
      <c r="E548" s="119">
        <v>0</v>
      </c>
      <c r="F548" s="119">
        <v>1000</v>
      </c>
    </row>
    <row r="549" spans="1:6">
      <c r="A549" s="120" t="s">
        <v>480</v>
      </c>
      <c r="B549" s="120"/>
      <c r="C549" s="121">
        <v>1000</v>
      </c>
      <c r="D549" s="121">
        <v>0</v>
      </c>
      <c r="E549" s="121">
        <v>0</v>
      </c>
      <c r="F549" s="121">
        <v>1000</v>
      </c>
    </row>
    <row r="550" spans="1:6" s="105" customFormat="1">
      <c r="A550" s="102">
        <v>3</v>
      </c>
      <c r="B550" s="103" t="s">
        <v>170</v>
      </c>
      <c r="C550" s="104">
        <v>1000</v>
      </c>
      <c r="D550" s="104">
        <v>0</v>
      </c>
      <c r="E550" s="104">
        <v>0</v>
      </c>
      <c r="F550" s="104">
        <v>1000</v>
      </c>
    </row>
    <row r="551" spans="1:6" s="105" customFormat="1">
      <c r="A551" s="102">
        <v>38</v>
      </c>
      <c r="B551" s="103" t="s">
        <v>190</v>
      </c>
      <c r="C551" s="104">
        <v>1000</v>
      </c>
      <c r="D551" s="104">
        <v>0</v>
      </c>
      <c r="E551" s="104">
        <v>0</v>
      </c>
      <c r="F551" s="104">
        <v>1000</v>
      </c>
    </row>
    <row r="552" spans="1:6" s="109" customFormat="1">
      <c r="A552" s="106">
        <v>381</v>
      </c>
      <c r="B552" s="107" t="s">
        <v>191</v>
      </c>
      <c r="C552" s="108">
        <v>1000</v>
      </c>
      <c r="D552" s="108">
        <v>0</v>
      </c>
      <c r="E552" s="108">
        <v>0</v>
      </c>
      <c r="F552" s="108">
        <v>1000</v>
      </c>
    </row>
    <row r="553" spans="1:6">
      <c r="A553" s="100" t="s">
        <v>276</v>
      </c>
      <c r="B553" s="100"/>
      <c r="C553" s="101">
        <v>5000</v>
      </c>
      <c r="D553" s="101">
        <v>0</v>
      </c>
      <c r="E553" s="101">
        <v>0</v>
      </c>
      <c r="F553" s="101">
        <v>5000</v>
      </c>
    </row>
    <row r="554" spans="1:6">
      <c r="A554" s="118" t="s">
        <v>464</v>
      </c>
      <c r="B554" s="118"/>
      <c r="C554" s="119">
        <v>5000</v>
      </c>
      <c r="D554" s="119">
        <v>0</v>
      </c>
      <c r="E554" s="119">
        <v>0</v>
      </c>
      <c r="F554" s="119">
        <v>5000</v>
      </c>
    </row>
    <row r="555" spans="1:6">
      <c r="A555" s="120" t="s">
        <v>480</v>
      </c>
      <c r="B555" s="120"/>
      <c r="C555" s="121">
        <v>5000</v>
      </c>
      <c r="D555" s="121">
        <v>0</v>
      </c>
      <c r="E555" s="121">
        <v>0</v>
      </c>
      <c r="F555" s="121">
        <v>5000</v>
      </c>
    </row>
    <row r="556" spans="1:6" s="105" customFormat="1">
      <c r="A556" s="102">
        <v>3</v>
      </c>
      <c r="B556" s="103" t="s">
        <v>170</v>
      </c>
      <c r="C556" s="104">
        <v>5000</v>
      </c>
      <c r="D556" s="104">
        <v>0</v>
      </c>
      <c r="E556" s="104">
        <v>0</v>
      </c>
      <c r="F556" s="104">
        <v>5000</v>
      </c>
    </row>
    <row r="557" spans="1:6" s="105" customFormat="1">
      <c r="A557" s="102">
        <v>38</v>
      </c>
      <c r="B557" s="103" t="s">
        <v>190</v>
      </c>
      <c r="C557" s="104">
        <v>5000</v>
      </c>
      <c r="D557" s="104">
        <v>0</v>
      </c>
      <c r="E557" s="104">
        <v>0</v>
      </c>
      <c r="F557" s="104">
        <v>5000</v>
      </c>
    </row>
    <row r="558" spans="1:6" s="109" customFormat="1">
      <c r="A558" s="106">
        <v>381</v>
      </c>
      <c r="B558" s="107" t="s">
        <v>191</v>
      </c>
      <c r="C558" s="108">
        <v>5000</v>
      </c>
      <c r="D558" s="108">
        <v>0</v>
      </c>
      <c r="E558" s="108">
        <v>0</v>
      </c>
      <c r="F558" s="108">
        <v>5000</v>
      </c>
    </row>
    <row r="559" spans="1:6">
      <c r="A559" s="100" t="s">
        <v>277</v>
      </c>
      <c r="B559" s="100"/>
      <c r="C559" s="101">
        <v>1105000</v>
      </c>
      <c r="D559" s="101">
        <v>31650</v>
      </c>
      <c r="E559" s="101">
        <v>2.8642533936651597</v>
      </c>
      <c r="F559" s="101">
        <v>1136650</v>
      </c>
    </row>
    <row r="560" spans="1:6">
      <c r="A560" s="100" t="s">
        <v>278</v>
      </c>
      <c r="B560" s="100"/>
      <c r="C560" s="101">
        <v>700000</v>
      </c>
      <c r="D560" s="101">
        <v>0</v>
      </c>
      <c r="E560" s="101">
        <v>0</v>
      </c>
      <c r="F560" s="101">
        <v>700000</v>
      </c>
    </row>
    <row r="561" spans="1:6">
      <c r="A561" s="118" t="s">
        <v>464</v>
      </c>
      <c r="B561" s="118"/>
      <c r="C561" s="119">
        <v>700000</v>
      </c>
      <c r="D561" s="119">
        <v>0</v>
      </c>
      <c r="E561" s="119">
        <v>0</v>
      </c>
      <c r="F561" s="119">
        <v>700000</v>
      </c>
    </row>
    <row r="562" spans="1:6">
      <c r="A562" s="120" t="s">
        <v>481</v>
      </c>
      <c r="B562" s="120"/>
      <c r="C562" s="121">
        <v>700000</v>
      </c>
      <c r="D562" s="121">
        <v>0</v>
      </c>
      <c r="E562" s="121">
        <v>0</v>
      </c>
      <c r="F562" s="121">
        <v>700000</v>
      </c>
    </row>
    <row r="563" spans="1:6" s="105" customFormat="1">
      <c r="A563" s="102">
        <v>3</v>
      </c>
      <c r="B563" s="103" t="s">
        <v>170</v>
      </c>
      <c r="C563" s="104">
        <v>700000</v>
      </c>
      <c r="D563" s="104">
        <v>0</v>
      </c>
      <c r="E563" s="104">
        <v>0</v>
      </c>
      <c r="F563" s="104">
        <v>700000</v>
      </c>
    </row>
    <row r="564" spans="1:6" s="105" customFormat="1" ht="12.6" customHeight="1">
      <c r="A564" s="102">
        <v>37</v>
      </c>
      <c r="B564" s="103" t="s">
        <v>188</v>
      </c>
      <c r="C564" s="104">
        <v>700000</v>
      </c>
      <c r="D564" s="104">
        <v>0</v>
      </c>
      <c r="E564" s="104">
        <v>0</v>
      </c>
      <c r="F564" s="104">
        <v>700000</v>
      </c>
    </row>
    <row r="565" spans="1:6" s="109" customFormat="1">
      <c r="A565" s="106">
        <v>372</v>
      </c>
      <c r="B565" s="107" t="s">
        <v>189</v>
      </c>
      <c r="C565" s="108">
        <v>700000</v>
      </c>
      <c r="D565" s="108">
        <v>0</v>
      </c>
      <c r="E565" s="108">
        <v>0</v>
      </c>
      <c r="F565" s="108">
        <v>700000</v>
      </c>
    </row>
    <row r="566" spans="1:6">
      <c r="A566" s="100" t="s">
        <v>279</v>
      </c>
      <c r="B566" s="100"/>
      <c r="C566" s="101">
        <v>60000</v>
      </c>
      <c r="D566" s="101">
        <v>6650</v>
      </c>
      <c r="E566" s="101">
        <v>11.083333333333298</v>
      </c>
      <c r="F566" s="101">
        <v>66650</v>
      </c>
    </row>
    <row r="567" spans="1:6">
      <c r="A567" s="118" t="s">
        <v>470</v>
      </c>
      <c r="B567" s="118"/>
      <c r="C567" s="119">
        <v>60000</v>
      </c>
      <c r="D567" s="119">
        <v>6650</v>
      </c>
      <c r="E567" s="119">
        <v>11.083333333333298</v>
      </c>
      <c r="F567" s="119">
        <v>66650</v>
      </c>
    </row>
    <row r="568" spans="1:6">
      <c r="A568" s="120" t="s">
        <v>481</v>
      </c>
      <c r="B568" s="120"/>
      <c r="C568" s="121">
        <v>60000</v>
      </c>
      <c r="D568" s="121">
        <v>6650</v>
      </c>
      <c r="E568" s="121">
        <v>11.083333333333298</v>
      </c>
      <c r="F568" s="121">
        <v>66650</v>
      </c>
    </row>
    <row r="569" spans="1:6" s="105" customFormat="1">
      <c r="A569" s="102">
        <v>3</v>
      </c>
      <c r="B569" s="103" t="s">
        <v>170</v>
      </c>
      <c r="C569" s="104">
        <v>60000</v>
      </c>
      <c r="D569" s="104">
        <v>6650</v>
      </c>
      <c r="E569" s="104">
        <v>11.083333333333298</v>
      </c>
      <c r="F569" s="104">
        <v>66650</v>
      </c>
    </row>
    <row r="570" spans="1:6" s="105" customFormat="1" ht="13.35" customHeight="1">
      <c r="A570" s="102">
        <v>37</v>
      </c>
      <c r="B570" s="103" t="s">
        <v>188</v>
      </c>
      <c r="C570" s="104">
        <v>60000</v>
      </c>
      <c r="D570" s="104">
        <v>6650</v>
      </c>
      <c r="E570" s="104">
        <v>11.083333333333298</v>
      </c>
      <c r="F570" s="104">
        <v>66650</v>
      </c>
    </row>
    <row r="571" spans="1:6" s="109" customFormat="1">
      <c r="A571" s="106">
        <v>372</v>
      </c>
      <c r="B571" s="107" t="s">
        <v>189</v>
      </c>
      <c r="C571" s="108">
        <v>60000</v>
      </c>
      <c r="D571" s="108">
        <v>6650</v>
      </c>
      <c r="E571" s="108">
        <v>11.083333333333298</v>
      </c>
      <c r="F571" s="108">
        <v>66650</v>
      </c>
    </row>
    <row r="572" spans="1:6">
      <c r="A572" s="100" t="s">
        <v>280</v>
      </c>
      <c r="B572" s="100"/>
      <c r="C572" s="101">
        <v>200000</v>
      </c>
      <c r="D572" s="101">
        <v>0</v>
      </c>
      <c r="E572" s="101">
        <v>0</v>
      </c>
      <c r="F572" s="101">
        <v>200000</v>
      </c>
    </row>
    <row r="573" spans="1:6">
      <c r="A573" s="118" t="s">
        <v>464</v>
      </c>
      <c r="B573" s="118"/>
      <c r="C573" s="119">
        <v>200000</v>
      </c>
      <c r="D573" s="119">
        <v>0</v>
      </c>
      <c r="E573" s="119">
        <v>0</v>
      </c>
      <c r="F573" s="119">
        <v>200000</v>
      </c>
    </row>
    <row r="574" spans="1:6">
      <c r="A574" s="120" t="s">
        <v>481</v>
      </c>
      <c r="B574" s="120"/>
      <c r="C574" s="121">
        <v>200000</v>
      </c>
      <c r="D574" s="121">
        <v>0</v>
      </c>
      <c r="E574" s="121">
        <v>0</v>
      </c>
      <c r="F574" s="121">
        <v>200000</v>
      </c>
    </row>
    <row r="575" spans="1:6" s="105" customFormat="1">
      <c r="A575" s="102">
        <v>3</v>
      </c>
      <c r="B575" s="103" t="s">
        <v>170</v>
      </c>
      <c r="C575" s="104">
        <v>200000</v>
      </c>
      <c r="D575" s="104">
        <v>0</v>
      </c>
      <c r="E575" s="104">
        <v>0</v>
      </c>
      <c r="F575" s="104">
        <v>200000</v>
      </c>
    </row>
    <row r="576" spans="1:6" s="105" customFormat="1" ht="14.1" customHeight="1">
      <c r="A576" s="102">
        <v>37</v>
      </c>
      <c r="B576" s="103" t="s">
        <v>188</v>
      </c>
      <c r="C576" s="104">
        <v>200000</v>
      </c>
      <c r="D576" s="104">
        <v>0</v>
      </c>
      <c r="E576" s="104">
        <v>0</v>
      </c>
      <c r="F576" s="104">
        <v>200000</v>
      </c>
    </row>
    <row r="577" spans="1:6" s="109" customFormat="1">
      <c r="A577" s="106">
        <v>372</v>
      </c>
      <c r="B577" s="107" t="s">
        <v>189</v>
      </c>
      <c r="C577" s="108">
        <v>200000</v>
      </c>
      <c r="D577" s="108">
        <v>0</v>
      </c>
      <c r="E577" s="108">
        <v>0</v>
      </c>
      <c r="F577" s="108">
        <v>200000</v>
      </c>
    </row>
    <row r="578" spans="1:6">
      <c r="A578" s="100" t="s">
        <v>281</v>
      </c>
      <c r="B578" s="100"/>
      <c r="C578" s="101">
        <v>5000</v>
      </c>
      <c r="D578" s="101">
        <v>0</v>
      </c>
      <c r="E578" s="101">
        <v>0</v>
      </c>
      <c r="F578" s="101">
        <v>5000</v>
      </c>
    </row>
    <row r="579" spans="1:6">
      <c r="A579" s="118" t="s">
        <v>464</v>
      </c>
      <c r="B579" s="118"/>
      <c r="C579" s="119">
        <v>5000</v>
      </c>
      <c r="D579" s="119">
        <v>0</v>
      </c>
      <c r="E579" s="119">
        <v>0</v>
      </c>
      <c r="F579" s="119">
        <v>5000</v>
      </c>
    </row>
    <row r="580" spans="1:6">
      <c r="A580" s="120" t="s">
        <v>481</v>
      </c>
      <c r="B580" s="120"/>
      <c r="C580" s="121">
        <v>5000</v>
      </c>
      <c r="D580" s="121">
        <v>0</v>
      </c>
      <c r="E580" s="121">
        <v>0</v>
      </c>
      <c r="F580" s="121">
        <v>5000</v>
      </c>
    </row>
    <row r="581" spans="1:6" s="105" customFormat="1">
      <c r="A581" s="102">
        <v>3</v>
      </c>
      <c r="B581" s="103" t="s">
        <v>170</v>
      </c>
      <c r="C581" s="104">
        <v>5000</v>
      </c>
      <c r="D581" s="104">
        <v>0</v>
      </c>
      <c r="E581" s="104">
        <v>0</v>
      </c>
      <c r="F581" s="104">
        <v>5000</v>
      </c>
    </row>
    <row r="582" spans="1:6" s="105" customFormat="1" ht="14.1" customHeight="1">
      <c r="A582" s="102">
        <v>37</v>
      </c>
      <c r="B582" s="103" t="s">
        <v>188</v>
      </c>
      <c r="C582" s="104">
        <v>5000</v>
      </c>
      <c r="D582" s="104">
        <v>0</v>
      </c>
      <c r="E582" s="104">
        <v>0</v>
      </c>
      <c r="F582" s="104">
        <v>5000</v>
      </c>
    </row>
    <row r="583" spans="1:6" s="109" customFormat="1">
      <c r="A583" s="106">
        <v>372</v>
      </c>
      <c r="B583" s="107" t="s">
        <v>189</v>
      </c>
      <c r="C583" s="108">
        <v>5000</v>
      </c>
      <c r="D583" s="108">
        <v>0</v>
      </c>
      <c r="E583" s="108">
        <v>0</v>
      </c>
      <c r="F583" s="108">
        <v>5000</v>
      </c>
    </row>
    <row r="584" spans="1:6">
      <c r="A584" s="100" t="s">
        <v>282</v>
      </c>
      <c r="B584" s="100"/>
      <c r="C584" s="101">
        <v>140000</v>
      </c>
      <c r="D584" s="101">
        <v>25000</v>
      </c>
      <c r="E584" s="101">
        <v>17.8571428571429</v>
      </c>
      <c r="F584" s="101">
        <v>165000</v>
      </c>
    </row>
    <row r="585" spans="1:6">
      <c r="A585" s="118" t="s">
        <v>464</v>
      </c>
      <c r="B585" s="118"/>
      <c r="C585" s="119">
        <v>140000</v>
      </c>
      <c r="D585" s="119">
        <v>25000</v>
      </c>
      <c r="E585" s="119">
        <v>17.8571428571429</v>
      </c>
      <c r="F585" s="119">
        <v>165000</v>
      </c>
    </row>
    <row r="586" spans="1:6">
      <c r="A586" s="120" t="s">
        <v>481</v>
      </c>
      <c r="B586" s="120"/>
      <c r="C586" s="121">
        <v>140000</v>
      </c>
      <c r="D586" s="121">
        <v>25000</v>
      </c>
      <c r="E586" s="121">
        <v>17.8571428571429</v>
      </c>
      <c r="F586" s="121">
        <v>165000</v>
      </c>
    </row>
    <row r="587" spans="1:6" s="105" customFormat="1">
      <c r="A587" s="102">
        <v>3</v>
      </c>
      <c r="B587" s="103" t="s">
        <v>170</v>
      </c>
      <c r="C587" s="104">
        <v>140000</v>
      </c>
      <c r="D587" s="104">
        <v>25000</v>
      </c>
      <c r="E587" s="104">
        <v>17.8571428571429</v>
      </c>
      <c r="F587" s="104">
        <v>165000</v>
      </c>
    </row>
    <row r="588" spans="1:6" s="105" customFormat="1" ht="14.1" customHeight="1">
      <c r="A588" s="102">
        <v>37</v>
      </c>
      <c r="B588" s="103" t="s">
        <v>188</v>
      </c>
      <c r="C588" s="104">
        <v>140000</v>
      </c>
      <c r="D588" s="104">
        <v>25000</v>
      </c>
      <c r="E588" s="104">
        <v>17.8571428571429</v>
      </c>
      <c r="F588" s="104">
        <v>165000</v>
      </c>
    </row>
    <row r="589" spans="1:6" s="109" customFormat="1">
      <c r="A589" s="106">
        <v>372</v>
      </c>
      <c r="B589" s="107" t="s">
        <v>189</v>
      </c>
      <c r="C589" s="108">
        <v>140000</v>
      </c>
      <c r="D589" s="108">
        <v>25000</v>
      </c>
      <c r="E589" s="108">
        <v>17.8571428571429</v>
      </c>
      <c r="F589" s="108">
        <v>165000</v>
      </c>
    </row>
    <row r="590" spans="1:6">
      <c r="A590" s="100" t="s">
        <v>283</v>
      </c>
      <c r="B590" s="100"/>
      <c r="C590" s="101">
        <v>130000</v>
      </c>
      <c r="D590" s="101">
        <v>0</v>
      </c>
      <c r="E590" s="101">
        <v>0</v>
      </c>
      <c r="F590" s="101">
        <v>130000</v>
      </c>
    </row>
    <row r="591" spans="1:6">
      <c r="A591" s="100" t="s">
        <v>284</v>
      </c>
      <c r="B591" s="100"/>
      <c r="C591" s="101">
        <v>10000</v>
      </c>
      <c r="D591" s="101">
        <v>0</v>
      </c>
      <c r="E591" s="101">
        <v>0</v>
      </c>
      <c r="F591" s="101">
        <v>10000</v>
      </c>
    </row>
    <row r="592" spans="1:6">
      <c r="A592" s="118" t="s">
        <v>464</v>
      </c>
      <c r="B592" s="118"/>
      <c r="C592" s="119">
        <v>10000</v>
      </c>
      <c r="D592" s="119">
        <v>0</v>
      </c>
      <c r="E592" s="119">
        <v>0</v>
      </c>
      <c r="F592" s="119">
        <v>10000</v>
      </c>
    </row>
    <row r="593" spans="1:6">
      <c r="A593" s="120" t="s">
        <v>481</v>
      </c>
      <c r="B593" s="120"/>
      <c r="C593" s="121">
        <v>10000</v>
      </c>
      <c r="D593" s="121">
        <v>0</v>
      </c>
      <c r="E593" s="121">
        <v>0</v>
      </c>
      <c r="F593" s="121">
        <v>10000</v>
      </c>
    </row>
    <row r="594" spans="1:6" s="105" customFormat="1">
      <c r="A594" s="102">
        <v>3</v>
      </c>
      <c r="B594" s="103" t="s">
        <v>170</v>
      </c>
      <c r="C594" s="104">
        <v>10000</v>
      </c>
      <c r="D594" s="104">
        <v>0</v>
      </c>
      <c r="E594" s="104">
        <v>0</v>
      </c>
      <c r="F594" s="104">
        <v>10000</v>
      </c>
    </row>
    <row r="595" spans="1:6" s="105" customFormat="1" ht="14.85" customHeight="1">
      <c r="A595" s="102">
        <v>37</v>
      </c>
      <c r="B595" s="103" t="s">
        <v>188</v>
      </c>
      <c r="C595" s="104">
        <v>10000</v>
      </c>
      <c r="D595" s="104">
        <v>0</v>
      </c>
      <c r="E595" s="104">
        <v>0</v>
      </c>
      <c r="F595" s="104">
        <v>10000</v>
      </c>
    </row>
    <row r="596" spans="1:6" s="109" customFormat="1">
      <c r="A596" s="106">
        <v>372</v>
      </c>
      <c r="B596" s="107" t="s">
        <v>189</v>
      </c>
      <c r="C596" s="108">
        <v>10000</v>
      </c>
      <c r="D596" s="108">
        <v>0</v>
      </c>
      <c r="E596" s="108">
        <v>0</v>
      </c>
      <c r="F596" s="108">
        <v>10000</v>
      </c>
    </row>
    <row r="597" spans="1:6">
      <c r="A597" s="100" t="s">
        <v>285</v>
      </c>
      <c r="B597" s="100"/>
      <c r="C597" s="101">
        <v>120000</v>
      </c>
      <c r="D597" s="101">
        <v>0</v>
      </c>
      <c r="E597" s="101">
        <v>0</v>
      </c>
      <c r="F597" s="101">
        <v>120000</v>
      </c>
    </row>
    <row r="598" spans="1:6">
      <c r="A598" s="118" t="s">
        <v>464</v>
      </c>
      <c r="B598" s="118"/>
      <c r="C598" s="119">
        <v>120000</v>
      </c>
      <c r="D598" s="119">
        <v>0</v>
      </c>
      <c r="E598" s="119">
        <v>0</v>
      </c>
      <c r="F598" s="119">
        <v>120000</v>
      </c>
    </row>
    <row r="599" spans="1:6">
      <c r="A599" s="120" t="s">
        <v>481</v>
      </c>
      <c r="B599" s="120"/>
      <c r="C599" s="121">
        <v>120000</v>
      </c>
      <c r="D599" s="121">
        <v>0</v>
      </c>
      <c r="E599" s="121">
        <v>0</v>
      </c>
      <c r="F599" s="121">
        <v>120000</v>
      </c>
    </row>
    <row r="600" spans="1:6" s="105" customFormat="1">
      <c r="A600" s="102">
        <v>3</v>
      </c>
      <c r="B600" s="103" t="s">
        <v>170</v>
      </c>
      <c r="C600" s="104">
        <v>120000</v>
      </c>
      <c r="D600" s="104">
        <v>0</v>
      </c>
      <c r="E600" s="104">
        <v>0</v>
      </c>
      <c r="F600" s="104">
        <v>120000</v>
      </c>
    </row>
    <row r="601" spans="1:6" s="105" customFormat="1" ht="13.35" customHeight="1">
      <c r="A601" s="102">
        <v>37</v>
      </c>
      <c r="B601" s="103" t="s">
        <v>188</v>
      </c>
      <c r="C601" s="104">
        <v>120000</v>
      </c>
      <c r="D601" s="104">
        <v>0</v>
      </c>
      <c r="E601" s="104">
        <v>0</v>
      </c>
      <c r="F601" s="104">
        <v>120000</v>
      </c>
    </row>
    <row r="602" spans="1:6" s="109" customFormat="1">
      <c r="A602" s="106">
        <v>372</v>
      </c>
      <c r="B602" s="107" t="s">
        <v>189</v>
      </c>
      <c r="C602" s="108">
        <v>120000</v>
      </c>
      <c r="D602" s="108">
        <v>0</v>
      </c>
      <c r="E602" s="108">
        <v>0</v>
      </c>
      <c r="F602" s="108">
        <v>120000</v>
      </c>
    </row>
    <row r="603" spans="1:6">
      <c r="A603" s="100" t="s">
        <v>286</v>
      </c>
      <c r="B603" s="100"/>
      <c r="C603" s="101">
        <v>160000</v>
      </c>
      <c r="D603" s="101">
        <v>0</v>
      </c>
      <c r="E603" s="101">
        <v>0</v>
      </c>
      <c r="F603" s="101">
        <v>160000</v>
      </c>
    </row>
    <row r="604" spans="1:6">
      <c r="A604" s="100" t="s">
        <v>287</v>
      </c>
      <c r="B604" s="100"/>
      <c r="C604" s="101">
        <v>100000</v>
      </c>
      <c r="D604" s="101">
        <v>0</v>
      </c>
      <c r="E604" s="101">
        <v>0</v>
      </c>
      <c r="F604" s="101">
        <v>100000</v>
      </c>
    </row>
    <row r="605" spans="1:6">
      <c r="A605" s="118" t="s">
        <v>464</v>
      </c>
      <c r="B605" s="118"/>
      <c r="C605" s="119">
        <v>100000</v>
      </c>
      <c r="D605" s="119">
        <v>0</v>
      </c>
      <c r="E605" s="119">
        <v>0</v>
      </c>
      <c r="F605" s="119">
        <v>100000</v>
      </c>
    </row>
    <row r="606" spans="1:6">
      <c r="A606" s="120" t="s">
        <v>481</v>
      </c>
      <c r="B606" s="120"/>
      <c r="C606" s="121">
        <v>100000</v>
      </c>
      <c r="D606" s="121">
        <v>0</v>
      </c>
      <c r="E606" s="121">
        <v>0</v>
      </c>
      <c r="F606" s="121">
        <v>100000</v>
      </c>
    </row>
    <row r="607" spans="1:6" s="105" customFormat="1">
      <c r="A607" s="102">
        <v>3</v>
      </c>
      <c r="B607" s="103" t="s">
        <v>170</v>
      </c>
      <c r="C607" s="104">
        <v>100000</v>
      </c>
      <c r="D607" s="104">
        <v>0</v>
      </c>
      <c r="E607" s="104">
        <v>0</v>
      </c>
      <c r="F607" s="104">
        <v>100000</v>
      </c>
    </row>
    <row r="608" spans="1:6" s="105" customFormat="1">
      <c r="A608" s="102">
        <v>38</v>
      </c>
      <c r="B608" s="103" t="s">
        <v>190</v>
      </c>
      <c r="C608" s="104">
        <v>100000</v>
      </c>
      <c r="D608" s="104">
        <v>0</v>
      </c>
      <c r="E608" s="104">
        <v>0</v>
      </c>
      <c r="F608" s="104">
        <v>100000</v>
      </c>
    </row>
    <row r="609" spans="1:6" s="109" customFormat="1">
      <c r="A609" s="106">
        <v>381</v>
      </c>
      <c r="B609" s="107" t="s">
        <v>191</v>
      </c>
      <c r="C609" s="108">
        <v>100000</v>
      </c>
      <c r="D609" s="108">
        <v>0</v>
      </c>
      <c r="E609" s="108">
        <v>0</v>
      </c>
      <c r="F609" s="108">
        <v>100000</v>
      </c>
    </row>
    <row r="610" spans="1:6">
      <c r="A610" s="100" t="s">
        <v>288</v>
      </c>
      <c r="B610" s="100"/>
      <c r="C610" s="101">
        <v>55000</v>
      </c>
      <c r="D610" s="101">
        <v>0</v>
      </c>
      <c r="E610" s="101">
        <v>0</v>
      </c>
      <c r="F610" s="101">
        <v>55000</v>
      </c>
    </row>
    <row r="611" spans="1:6">
      <c r="A611" s="118" t="s">
        <v>464</v>
      </c>
      <c r="B611" s="118"/>
      <c r="C611" s="119">
        <v>55000</v>
      </c>
      <c r="D611" s="119">
        <v>0</v>
      </c>
      <c r="E611" s="119">
        <v>0</v>
      </c>
      <c r="F611" s="119">
        <v>55000</v>
      </c>
    </row>
    <row r="612" spans="1:6">
      <c r="A612" s="120" t="s">
        <v>481</v>
      </c>
      <c r="B612" s="120"/>
      <c r="C612" s="121">
        <v>55000</v>
      </c>
      <c r="D612" s="121">
        <v>0</v>
      </c>
      <c r="E612" s="121">
        <v>0</v>
      </c>
      <c r="F612" s="121">
        <v>55000</v>
      </c>
    </row>
    <row r="613" spans="1:6" s="105" customFormat="1">
      <c r="A613" s="102">
        <v>3</v>
      </c>
      <c r="B613" s="103" t="s">
        <v>170</v>
      </c>
      <c r="C613" s="104">
        <v>55000</v>
      </c>
      <c r="D613" s="104">
        <v>0</v>
      </c>
      <c r="E613" s="104">
        <v>0</v>
      </c>
      <c r="F613" s="104">
        <v>55000</v>
      </c>
    </row>
    <row r="614" spans="1:6" s="105" customFormat="1">
      <c r="A614" s="102">
        <v>38</v>
      </c>
      <c r="B614" s="103" t="s">
        <v>190</v>
      </c>
      <c r="C614" s="104">
        <v>55000</v>
      </c>
      <c r="D614" s="104">
        <v>0</v>
      </c>
      <c r="E614" s="104">
        <v>0</v>
      </c>
      <c r="F614" s="104">
        <v>55000</v>
      </c>
    </row>
    <row r="615" spans="1:6" s="109" customFormat="1">
      <c r="A615" s="106">
        <v>381</v>
      </c>
      <c r="B615" s="107" t="s">
        <v>191</v>
      </c>
      <c r="C615" s="108">
        <v>55000</v>
      </c>
      <c r="D615" s="108">
        <v>0</v>
      </c>
      <c r="E615" s="108">
        <v>0</v>
      </c>
      <c r="F615" s="108">
        <v>55000</v>
      </c>
    </row>
    <row r="616" spans="1:6">
      <c r="A616" s="100" t="s">
        <v>289</v>
      </c>
      <c r="B616" s="100"/>
      <c r="C616" s="101">
        <v>5000</v>
      </c>
      <c r="D616" s="101">
        <v>0</v>
      </c>
      <c r="E616" s="101">
        <v>0</v>
      </c>
      <c r="F616" s="101">
        <v>5000</v>
      </c>
    </row>
    <row r="617" spans="1:6">
      <c r="A617" s="118" t="s">
        <v>464</v>
      </c>
      <c r="B617" s="118"/>
      <c r="C617" s="119">
        <v>5000</v>
      </c>
      <c r="D617" s="119">
        <v>0</v>
      </c>
      <c r="E617" s="119">
        <v>0</v>
      </c>
      <c r="F617" s="119">
        <v>5000</v>
      </c>
    </row>
    <row r="618" spans="1:6">
      <c r="A618" s="120" t="s">
        <v>481</v>
      </c>
      <c r="B618" s="120"/>
      <c r="C618" s="121">
        <v>5000</v>
      </c>
      <c r="D618" s="121">
        <v>0</v>
      </c>
      <c r="E618" s="121">
        <v>0</v>
      </c>
      <c r="F618" s="121">
        <v>5000</v>
      </c>
    </row>
    <row r="619" spans="1:6" s="105" customFormat="1">
      <c r="A619" s="102">
        <v>3</v>
      </c>
      <c r="B619" s="103" t="s">
        <v>170</v>
      </c>
      <c r="C619" s="104">
        <v>5000</v>
      </c>
      <c r="D619" s="104">
        <v>0</v>
      </c>
      <c r="E619" s="104">
        <v>0</v>
      </c>
      <c r="F619" s="104">
        <v>5000</v>
      </c>
    </row>
    <row r="620" spans="1:6" s="105" customFormat="1">
      <c r="A620" s="102">
        <v>38</v>
      </c>
      <c r="B620" s="103" t="s">
        <v>190</v>
      </c>
      <c r="C620" s="104">
        <v>5000</v>
      </c>
      <c r="D620" s="104">
        <v>0</v>
      </c>
      <c r="E620" s="104">
        <v>0</v>
      </c>
      <c r="F620" s="104">
        <v>5000</v>
      </c>
    </row>
    <row r="621" spans="1:6" s="109" customFormat="1">
      <c r="A621" s="106">
        <v>381</v>
      </c>
      <c r="B621" s="107" t="s">
        <v>191</v>
      </c>
      <c r="C621" s="108">
        <v>5000</v>
      </c>
      <c r="D621" s="108">
        <v>0</v>
      </c>
      <c r="E621" s="108">
        <v>0</v>
      </c>
      <c r="F621" s="108">
        <v>5000</v>
      </c>
    </row>
    <row r="622" spans="1:6">
      <c r="A622" s="100" t="s">
        <v>290</v>
      </c>
      <c r="B622" s="100"/>
      <c r="C622" s="101">
        <v>171000</v>
      </c>
      <c r="D622" s="101">
        <v>2000</v>
      </c>
      <c r="E622" s="101">
        <v>1.16959064327485</v>
      </c>
      <c r="F622" s="101">
        <v>173000</v>
      </c>
    </row>
    <row r="623" spans="1:6">
      <c r="A623" s="100" t="s">
        <v>291</v>
      </c>
      <c r="B623" s="100"/>
      <c r="C623" s="101">
        <v>30000</v>
      </c>
      <c r="D623" s="101">
        <v>0</v>
      </c>
      <c r="E623" s="101">
        <v>0</v>
      </c>
      <c r="F623" s="101">
        <v>30000</v>
      </c>
    </row>
    <row r="624" spans="1:6">
      <c r="A624" s="118" t="s">
        <v>464</v>
      </c>
      <c r="B624" s="118"/>
      <c r="C624" s="119">
        <v>30000</v>
      </c>
      <c r="D624" s="119">
        <v>0</v>
      </c>
      <c r="E624" s="119">
        <v>0</v>
      </c>
      <c r="F624" s="119">
        <v>30000</v>
      </c>
    </row>
    <row r="625" spans="1:6">
      <c r="A625" s="120" t="s">
        <v>481</v>
      </c>
      <c r="B625" s="120"/>
      <c r="C625" s="121">
        <v>30000</v>
      </c>
      <c r="D625" s="121">
        <v>0</v>
      </c>
      <c r="E625" s="121">
        <v>0</v>
      </c>
      <c r="F625" s="121">
        <v>30000</v>
      </c>
    </row>
    <row r="626" spans="1:6" s="105" customFormat="1">
      <c r="A626" s="102">
        <v>3</v>
      </c>
      <c r="B626" s="103" t="s">
        <v>170</v>
      </c>
      <c r="C626" s="104">
        <v>30000</v>
      </c>
      <c r="D626" s="104">
        <v>0</v>
      </c>
      <c r="E626" s="104">
        <v>0</v>
      </c>
      <c r="F626" s="104">
        <v>30000</v>
      </c>
    </row>
    <row r="627" spans="1:6" s="105" customFormat="1">
      <c r="A627" s="102">
        <v>38</v>
      </c>
      <c r="B627" s="103" t="s">
        <v>190</v>
      </c>
      <c r="C627" s="104">
        <v>30000</v>
      </c>
      <c r="D627" s="104">
        <v>0</v>
      </c>
      <c r="E627" s="104">
        <v>0</v>
      </c>
      <c r="F627" s="104">
        <v>30000</v>
      </c>
    </row>
    <row r="628" spans="1:6" s="109" customFormat="1">
      <c r="A628" s="106">
        <v>381</v>
      </c>
      <c r="B628" s="107" t="s">
        <v>191</v>
      </c>
      <c r="C628" s="108">
        <v>30000</v>
      </c>
      <c r="D628" s="108">
        <v>0</v>
      </c>
      <c r="E628" s="108">
        <v>0</v>
      </c>
      <c r="F628" s="108">
        <v>30000</v>
      </c>
    </row>
    <row r="629" spans="1:6">
      <c r="A629" s="100" t="s">
        <v>292</v>
      </c>
      <c r="B629" s="100"/>
      <c r="C629" s="101">
        <v>30000</v>
      </c>
      <c r="D629" s="101">
        <v>0</v>
      </c>
      <c r="E629" s="101">
        <v>0</v>
      </c>
      <c r="F629" s="101">
        <v>30000</v>
      </c>
    </row>
    <row r="630" spans="1:6">
      <c r="A630" s="118" t="s">
        <v>464</v>
      </c>
      <c r="B630" s="118"/>
      <c r="C630" s="119">
        <v>30000</v>
      </c>
      <c r="D630" s="119">
        <v>0</v>
      </c>
      <c r="E630" s="119">
        <v>0</v>
      </c>
      <c r="F630" s="119">
        <v>30000</v>
      </c>
    </row>
    <row r="631" spans="1:6">
      <c r="A631" s="120" t="s">
        <v>481</v>
      </c>
      <c r="B631" s="120"/>
      <c r="C631" s="121">
        <v>30000</v>
      </c>
      <c r="D631" s="121">
        <v>0</v>
      </c>
      <c r="E631" s="121">
        <v>0</v>
      </c>
      <c r="F631" s="121">
        <v>30000</v>
      </c>
    </row>
    <row r="632" spans="1:6" s="105" customFormat="1">
      <c r="A632" s="102">
        <v>3</v>
      </c>
      <c r="B632" s="103" t="s">
        <v>170</v>
      </c>
      <c r="C632" s="104">
        <v>30000</v>
      </c>
      <c r="D632" s="104">
        <v>0</v>
      </c>
      <c r="E632" s="104">
        <v>0</v>
      </c>
      <c r="F632" s="104">
        <v>30000</v>
      </c>
    </row>
    <row r="633" spans="1:6" s="105" customFormat="1">
      <c r="A633" s="102">
        <v>38</v>
      </c>
      <c r="B633" s="103" t="s">
        <v>190</v>
      </c>
      <c r="C633" s="104">
        <v>30000</v>
      </c>
      <c r="D633" s="104">
        <v>0</v>
      </c>
      <c r="E633" s="104">
        <v>0</v>
      </c>
      <c r="F633" s="104">
        <v>30000</v>
      </c>
    </row>
    <row r="634" spans="1:6" s="109" customFormat="1">
      <c r="A634" s="106">
        <v>381</v>
      </c>
      <c r="B634" s="107" t="s">
        <v>191</v>
      </c>
      <c r="C634" s="108">
        <v>30000</v>
      </c>
      <c r="D634" s="108">
        <v>0</v>
      </c>
      <c r="E634" s="108">
        <v>0</v>
      </c>
      <c r="F634" s="108">
        <v>30000</v>
      </c>
    </row>
    <row r="635" spans="1:6">
      <c r="A635" s="100" t="s">
        <v>293</v>
      </c>
      <c r="B635" s="100"/>
      <c r="C635" s="101">
        <v>30000</v>
      </c>
      <c r="D635" s="101">
        <v>0</v>
      </c>
      <c r="E635" s="101">
        <v>0</v>
      </c>
      <c r="F635" s="101">
        <v>30000</v>
      </c>
    </row>
    <row r="636" spans="1:6">
      <c r="A636" s="118" t="s">
        <v>464</v>
      </c>
      <c r="B636" s="118"/>
      <c r="C636" s="119">
        <v>30000</v>
      </c>
      <c r="D636" s="119">
        <v>0</v>
      </c>
      <c r="E636" s="119">
        <v>0</v>
      </c>
      <c r="F636" s="119">
        <v>30000</v>
      </c>
    </row>
    <row r="637" spans="1:6">
      <c r="A637" s="120" t="s">
        <v>481</v>
      </c>
      <c r="B637" s="120"/>
      <c r="C637" s="121">
        <v>30000</v>
      </c>
      <c r="D637" s="121">
        <v>0</v>
      </c>
      <c r="E637" s="121">
        <v>0</v>
      </c>
      <c r="F637" s="121">
        <v>30000</v>
      </c>
    </row>
    <row r="638" spans="1:6" s="105" customFormat="1">
      <c r="A638" s="102">
        <v>3</v>
      </c>
      <c r="B638" s="103" t="s">
        <v>170</v>
      </c>
      <c r="C638" s="104">
        <v>30000</v>
      </c>
      <c r="D638" s="104">
        <v>0</v>
      </c>
      <c r="E638" s="104">
        <v>0</v>
      </c>
      <c r="F638" s="104">
        <v>30000</v>
      </c>
    </row>
    <row r="639" spans="1:6" s="105" customFormat="1">
      <c r="A639" s="102">
        <v>38</v>
      </c>
      <c r="B639" s="103" t="s">
        <v>190</v>
      </c>
      <c r="C639" s="104">
        <v>30000</v>
      </c>
      <c r="D639" s="104">
        <v>0</v>
      </c>
      <c r="E639" s="104">
        <v>0</v>
      </c>
      <c r="F639" s="104">
        <v>30000</v>
      </c>
    </row>
    <row r="640" spans="1:6" s="109" customFormat="1">
      <c r="A640" s="106">
        <v>381</v>
      </c>
      <c r="B640" s="107" t="s">
        <v>191</v>
      </c>
      <c r="C640" s="108">
        <v>30000</v>
      </c>
      <c r="D640" s="108">
        <v>0</v>
      </c>
      <c r="E640" s="108">
        <v>0</v>
      </c>
      <c r="F640" s="108">
        <v>30000</v>
      </c>
    </row>
    <row r="641" spans="1:6">
      <c r="A641" s="100" t="s">
        <v>294</v>
      </c>
      <c r="B641" s="100"/>
      <c r="C641" s="101">
        <v>10000</v>
      </c>
      <c r="D641" s="101">
        <v>0</v>
      </c>
      <c r="E641" s="101">
        <v>0</v>
      </c>
      <c r="F641" s="101">
        <v>10000</v>
      </c>
    </row>
    <row r="642" spans="1:6">
      <c r="A642" s="118" t="s">
        <v>464</v>
      </c>
      <c r="B642" s="118"/>
      <c r="C642" s="119">
        <v>10000</v>
      </c>
      <c r="D642" s="119">
        <v>0</v>
      </c>
      <c r="E642" s="119">
        <v>0</v>
      </c>
      <c r="F642" s="119">
        <v>10000</v>
      </c>
    </row>
    <row r="643" spans="1:6">
      <c r="A643" s="120" t="s">
        <v>481</v>
      </c>
      <c r="B643" s="120"/>
      <c r="C643" s="121">
        <v>10000</v>
      </c>
      <c r="D643" s="121">
        <v>0</v>
      </c>
      <c r="E643" s="121">
        <v>0</v>
      </c>
      <c r="F643" s="121">
        <v>10000</v>
      </c>
    </row>
    <row r="644" spans="1:6" s="105" customFormat="1">
      <c r="A644" s="102">
        <v>3</v>
      </c>
      <c r="B644" s="103" t="s">
        <v>170</v>
      </c>
      <c r="C644" s="104">
        <v>10000</v>
      </c>
      <c r="D644" s="104">
        <v>0</v>
      </c>
      <c r="E644" s="104">
        <v>0</v>
      </c>
      <c r="F644" s="104">
        <v>10000</v>
      </c>
    </row>
    <row r="645" spans="1:6" s="105" customFormat="1">
      <c r="A645" s="102">
        <v>38</v>
      </c>
      <c r="B645" s="103" t="s">
        <v>190</v>
      </c>
      <c r="C645" s="104">
        <v>10000</v>
      </c>
      <c r="D645" s="104">
        <v>0</v>
      </c>
      <c r="E645" s="104">
        <v>0</v>
      </c>
      <c r="F645" s="104">
        <v>10000</v>
      </c>
    </row>
    <row r="646" spans="1:6" s="109" customFormat="1">
      <c r="A646" s="106">
        <v>381</v>
      </c>
      <c r="B646" s="107" t="s">
        <v>191</v>
      </c>
      <c r="C646" s="108">
        <v>10000</v>
      </c>
      <c r="D646" s="108">
        <v>0</v>
      </c>
      <c r="E646" s="108">
        <v>0</v>
      </c>
      <c r="F646" s="108">
        <v>10000</v>
      </c>
    </row>
    <row r="647" spans="1:6">
      <c r="A647" s="100" t="s">
        <v>295</v>
      </c>
      <c r="B647" s="100"/>
      <c r="C647" s="101">
        <v>5000</v>
      </c>
      <c r="D647" s="101">
        <v>0</v>
      </c>
      <c r="E647" s="101">
        <v>0</v>
      </c>
      <c r="F647" s="101">
        <v>5000</v>
      </c>
    </row>
    <row r="648" spans="1:6">
      <c r="A648" s="118" t="s">
        <v>464</v>
      </c>
      <c r="B648" s="118"/>
      <c r="C648" s="119">
        <v>5000</v>
      </c>
      <c r="D648" s="119">
        <v>0</v>
      </c>
      <c r="E648" s="119">
        <v>0</v>
      </c>
      <c r="F648" s="119">
        <v>5000</v>
      </c>
    </row>
    <row r="649" spans="1:6">
      <c r="A649" s="120" t="s">
        <v>481</v>
      </c>
      <c r="B649" s="120"/>
      <c r="C649" s="121">
        <v>5000</v>
      </c>
      <c r="D649" s="121">
        <v>0</v>
      </c>
      <c r="E649" s="121">
        <v>0</v>
      </c>
      <c r="F649" s="121">
        <v>5000</v>
      </c>
    </row>
    <row r="650" spans="1:6" s="105" customFormat="1">
      <c r="A650" s="102">
        <v>3</v>
      </c>
      <c r="B650" s="103" t="s">
        <v>170</v>
      </c>
      <c r="C650" s="104">
        <v>5000</v>
      </c>
      <c r="D650" s="104">
        <v>0</v>
      </c>
      <c r="E650" s="104">
        <v>0</v>
      </c>
      <c r="F650" s="104">
        <v>5000</v>
      </c>
    </row>
    <row r="651" spans="1:6" s="105" customFormat="1">
      <c r="A651" s="102">
        <v>38</v>
      </c>
      <c r="B651" s="103" t="s">
        <v>190</v>
      </c>
      <c r="C651" s="104">
        <v>5000</v>
      </c>
      <c r="D651" s="104">
        <v>0</v>
      </c>
      <c r="E651" s="104">
        <v>0</v>
      </c>
      <c r="F651" s="104">
        <v>5000</v>
      </c>
    </row>
    <row r="652" spans="1:6" s="109" customFormat="1">
      <c r="A652" s="106">
        <v>381</v>
      </c>
      <c r="B652" s="107" t="s">
        <v>191</v>
      </c>
      <c r="C652" s="108">
        <v>5000</v>
      </c>
      <c r="D652" s="108">
        <v>0</v>
      </c>
      <c r="E652" s="108">
        <v>0</v>
      </c>
      <c r="F652" s="108">
        <v>5000</v>
      </c>
    </row>
    <row r="653" spans="1:6">
      <c r="A653" s="100" t="s">
        <v>296</v>
      </c>
      <c r="B653" s="100"/>
      <c r="C653" s="101">
        <v>50000</v>
      </c>
      <c r="D653" s="101">
        <v>0</v>
      </c>
      <c r="E653" s="101">
        <v>0</v>
      </c>
      <c r="F653" s="101">
        <v>50000</v>
      </c>
    </row>
    <row r="654" spans="1:6">
      <c r="A654" s="118" t="s">
        <v>464</v>
      </c>
      <c r="B654" s="118"/>
      <c r="C654" s="119">
        <v>50000</v>
      </c>
      <c r="D654" s="119">
        <v>0</v>
      </c>
      <c r="E654" s="119">
        <v>0</v>
      </c>
      <c r="F654" s="119">
        <v>50000</v>
      </c>
    </row>
    <row r="655" spans="1:6">
      <c r="A655" s="120" t="s">
        <v>481</v>
      </c>
      <c r="B655" s="120"/>
      <c r="C655" s="121">
        <v>50000</v>
      </c>
      <c r="D655" s="121">
        <v>0</v>
      </c>
      <c r="E655" s="121">
        <v>0</v>
      </c>
      <c r="F655" s="121">
        <v>50000</v>
      </c>
    </row>
    <row r="656" spans="1:6" s="105" customFormat="1">
      <c r="A656" s="102">
        <v>3</v>
      </c>
      <c r="B656" s="103" t="s">
        <v>170</v>
      </c>
      <c r="C656" s="104">
        <v>50000</v>
      </c>
      <c r="D656" s="104">
        <v>0</v>
      </c>
      <c r="E656" s="104">
        <v>0</v>
      </c>
      <c r="F656" s="104">
        <v>50000</v>
      </c>
    </row>
    <row r="657" spans="1:6" s="105" customFormat="1">
      <c r="A657" s="102">
        <v>38</v>
      </c>
      <c r="B657" s="103" t="s">
        <v>190</v>
      </c>
      <c r="C657" s="104">
        <v>50000</v>
      </c>
      <c r="D657" s="104">
        <v>0</v>
      </c>
      <c r="E657" s="104">
        <v>0</v>
      </c>
      <c r="F657" s="104">
        <v>50000</v>
      </c>
    </row>
    <row r="658" spans="1:6" s="109" customFormat="1">
      <c r="A658" s="106">
        <v>381</v>
      </c>
      <c r="B658" s="107" t="s">
        <v>191</v>
      </c>
      <c r="C658" s="108">
        <v>50000</v>
      </c>
      <c r="D658" s="108">
        <v>0</v>
      </c>
      <c r="E658" s="108">
        <v>0</v>
      </c>
      <c r="F658" s="108">
        <v>50000</v>
      </c>
    </row>
    <row r="659" spans="1:6">
      <c r="A659" s="100" t="s">
        <v>297</v>
      </c>
      <c r="B659" s="100"/>
      <c r="C659" s="101">
        <v>1000</v>
      </c>
      <c r="D659" s="101">
        <v>2000</v>
      </c>
      <c r="E659" s="101">
        <v>200</v>
      </c>
      <c r="F659" s="101">
        <v>3000</v>
      </c>
    </row>
    <row r="660" spans="1:6">
      <c r="A660" s="118" t="s">
        <v>464</v>
      </c>
      <c r="B660" s="118"/>
      <c r="C660" s="119">
        <v>1000</v>
      </c>
      <c r="D660" s="119">
        <v>2000</v>
      </c>
      <c r="E660" s="119">
        <v>200</v>
      </c>
      <c r="F660" s="119">
        <v>3000</v>
      </c>
    </row>
    <row r="661" spans="1:6">
      <c r="A661" s="120" t="s">
        <v>481</v>
      </c>
      <c r="B661" s="120"/>
      <c r="C661" s="121">
        <v>1000</v>
      </c>
      <c r="D661" s="121">
        <v>2000</v>
      </c>
      <c r="E661" s="121">
        <v>200</v>
      </c>
      <c r="F661" s="121">
        <v>3000</v>
      </c>
    </row>
    <row r="662" spans="1:6" s="105" customFormat="1">
      <c r="A662" s="102">
        <v>3</v>
      </c>
      <c r="B662" s="103" t="s">
        <v>170</v>
      </c>
      <c r="C662" s="104">
        <v>1000</v>
      </c>
      <c r="D662" s="104">
        <v>2000</v>
      </c>
      <c r="E662" s="104">
        <v>200</v>
      </c>
      <c r="F662" s="104">
        <v>3000</v>
      </c>
    </row>
    <row r="663" spans="1:6" s="105" customFormat="1">
      <c r="A663" s="102">
        <v>38</v>
      </c>
      <c r="B663" s="103" t="s">
        <v>190</v>
      </c>
      <c r="C663" s="104">
        <v>1000</v>
      </c>
      <c r="D663" s="104">
        <v>2000</v>
      </c>
      <c r="E663" s="104">
        <v>200</v>
      </c>
      <c r="F663" s="104">
        <v>3000</v>
      </c>
    </row>
    <row r="664" spans="1:6" s="109" customFormat="1">
      <c r="A664" s="106">
        <v>381</v>
      </c>
      <c r="B664" s="107" t="s">
        <v>191</v>
      </c>
      <c r="C664" s="108">
        <v>1000</v>
      </c>
      <c r="D664" s="108">
        <v>2000</v>
      </c>
      <c r="E664" s="108">
        <v>200</v>
      </c>
      <c r="F664" s="108">
        <v>3000</v>
      </c>
    </row>
    <row r="665" spans="1:6">
      <c r="A665" s="100" t="s">
        <v>298</v>
      </c>
      <c r="B665" s="100"/>
      <c r="C665" s="101">
        <v>5000</v>
      </c>
      <c r="D665" s="101">
        <v>0</v>
      </c>
      <c r="E665" s="101">
        <v>0</v>
      </c>
      <c r="F665" s="101">
        <v>5000</v>
      </c>
    </row>
    <row r="666" spans="1:6">
      <c r="A666" s="118" t="s">
        <v>464</v>
      </c>
      <c r="B666" s="118"/>
      <c r="C666" s="119">
        <v>5000</v>
      </c>
      <c r="D666" s="119">
        <v>0</v>
      </c>
      <c r="E666" s="119">
        <v>0</v>
      </c>
      <c r="F666" s="119">
        <v>5000</v>
      </c>
    </row>
    <row r="667" spans="1:6">
      <c r="A667" s="120" t="s">
        <v>481</v>
      </c>
      <c r="B667" s="120"/>
      <c r="C667" s="121">
        <v>5000</v>
      </c>
      <c r="D667" s="121">
        <v>0</v>
      </c>
      <c r="E667" s="121">
        <v>0</v>
      </c>
      <c r="F667" s="121">
        <v>5000</v>
      </c>
    </row>
    <row r="668" spans="1:6" s="105" customFormat="1">
      <c r="A668" s="102">
        <v>3</v>
      </c>
      <c r="B668" s="103" t="s">
        <v>170</v>
      </c>
      <c r="C668" s="104">
        <v>5000</v>
      </c>
      <c r="D668" s="104">
        <v>0</v>
      </c>
      <c r="E668" s="104">
        <v>0</v>
      </c>
      <c r="F668" s="104">
        <v>5000</v>
      </c>
    </row>
    <row r="669" spans="1:6" s="105" customFormat="1">
      <c r="A669" s="102">
        <v>38</v>
      </c>
      <c r="B669" s="103" t="s">
        <v>190</v>
      </c>
      <c r="C669" s="104">
        <v>5000</v>
      </c>
      <c r="D669" s="104">
        <v>0</v>
      </c>
      <c r="E669" s="104">
        <v>0</v>
      </c>
      <c r="F669" s="104">
        <v>5000</v>
      </c>
    </row>
    <row r="670" spans="1:6" s="109" customFormat="1">
      <c r="A670" s="106">
        <v>381</v>
      </c>
      <c r="B670" s="107" t="s">
        <v>191</v>
      </c>
      <c r="C670" s="108">
        <v>5000</v>
      </c>
      <c r="D670" s="108">
        <v>0</v>
      </c>
      <c r="E670" s="108">
        <v>0</v>
      </c>
      <c r="F670" s="108">
        <v>5000</v>
      </c>
    </row>
    <row r="671" spans="1:6">
      <c r="A671" s="100" t="s">
        <v>299</v>
      </c>
      <c r="B671" s="100"/>
      <c r="C671" s="101">
        <v>10000</v>
      </c>
      <c r="D671" s="101">
        <v>0</v>
      </c>
      <c r="E671" s="101">
        <v>0</v>
      </c>
      <c r="F671" s="101">
        <v>10000</v>
      </c>
    </row>
    <row r="672" spans="1:6">
      <c r="A672" s="118" t="s">
        <v>464</v>
      </c>
      <c r="B672" s="118"/>
      <c r="C672" s="119">
        <v>10000</v>
      </c>
      <c r="D672" s="119">
        <v>0</v>
      </c>
      <c r="E672" s="119">
        <v>0</v>
      </c>
      <c r="F672" s="119">
        <v>10000</v>
      </c>
    </row>
    <row r="673" spans="1:6">
      <c r="A673" s="120" t="s">
        <v>481</v>
      </c>
      <c r="B673" s="120"/>
      <c r="C673" s="121">
        <v>10000</v>
      </c>
      <c r="D673" s="121">
        <v>0</v>
      </c>
      <c r="E673" s="121">
        <v>0</v>
      </c>
      <c r="F673" s="121">
        <v>10000</v>
      </c>
    </row>
    <row r="674" spans="1:6" s="105" customFormat="1">
      <c r="A674" s="102">
        <v>3</v>
      </c>
      <c r="B674" s="103" t="s">
        <v>170</v>
      </c>
      <c r="C674" s="104">
        <v>10000</v>
      </c>
      <c r="D674" s="104">
        <v>0</v>
      </c>
      <c r="E674" s="104">
        <v>0</v>
      </c>
      <c r="F674" s="104">
        <v>10000</v>
      </c>
    </row>
    <row r="675" spans="1:6" s="105" customFormat="1">
      <c r="A675" s="102">
        <v>38</v>
      </c>
      <c r="B675" s="103" t="s">
        <v>190</v>
      </c>
      <c r="C675" s="104">
        <v>10000</v>
      </c>
      <c r="D675" s="104">
        <v>0</v>
      </c>
      <c r="E675" s="104">
        <v>0</v>
      </c>
      <c r="F675" s="104">
        <v>10000</v>
      </c>
    </row>
    <row r="676" spans="1:6" s="109" customFormat="1">
      <c r="A676" s="106">
        <v>381</v>
      </c>
      <c r="B676" s="107" t="s">
        <v>191</v>
      </c>
      <c r="C676" s="108">
        <v>10000</v>
      </c>
      <c r="D676" s="108">
        <v>0</v>
      </c>
      <c r="E676" s="108">
        <v>0</v>
      </c>
      <c r="F676" s="108">
        <v>10000</v>
      </c>
    </row>
    <row r="677" spans="1:6">
      <c r="A677" s="100" t="s">
        <v>300</v>
      </c>
      <c r="B677" s="100"/>
      <c r="C677" s="101">
        <v>20000</v>
      </c>
      <c r="D677" s="101">
        <v>0</v>
      </c>
      <c r="E677" s="101">
        <v>0</v>
      </c>
      <c r="F677" s="101">
        <v>20000</v>
      </c>
    </row>
    <row r="678" spans="1:6">
      <c r="A678" s="100" t="s">
        <v>301</v>
      </c>
      <c r="B678" s="100"/>
      <c r="C678" s="101">
        <v>20000</v>
      </c>
      <c r="D678" s="101">
        <v>0</v>
      </c>
      <c r="E678" s="101">
        <v>0</v>
      </c>
      <c r="F678" s="101">
        <v>20000</v>
      </c>
    </row>
    <row r="679" spans="1:6">
      <c r="A679" s="118" t="s">
        <v>464</v>
      </c>
      <c r="B679" s="118"/>
      <c r="C679" s="119">
        <v>20000</v>
      </c>
      <c r="D679" s="119">
        <v>0</v>
      </c>
      <c r="E679" s="119">
        <v>0</v>
      </c>
      <c r="F679" s="119">
        <v>20000</v>
      </c>
    </row>
    <row r="680" spans="1:6">
      <c r="A680" s="120" t="s">
        <v>481</v>
      </c>
      <c r="B680" s="120"/>
      <c r="C680" s="121">
        <v>20000</v>
      </c>
      <c r="D680" s="121">
        <v>0</v>
      </c>
      <c r="E680" s="121">
        <v>0</v>
      </c>
      <c r="F680" s="121">
        <v>20000</v>
      </c>
    </row>
    <row r="681" spans="1:6" s="105" customFormat="1">
      <c r="A681" s="102">
        <v>3</v>
      </c>
      <c r="B681" s="103" t="s">
        <v>170</v>
      </c>
      <c r="C681" s="104">
        <v>20000</v>
      </c>
      <c r="D681" s="104">
        <v>0</v>
      </c>
      <c r="E681" s="104">
        <v>0</v>
      </c>
      <c r="F681" s="104">
        <v>20000</v>
      </c>
    </row>
    <row r="682" spans="1:6" s="105" customFormat="1">
      <c r="A682" s="102">
        <v>32</v>
      </c>
      <c r="B682" s="103" t="s">
        <v>175</v>
      </c>
      <c r="C682" s="104">
        <v>6700</v>
      </c>
      <c r="D682" s="104">
        <v>-5000</v>
      </c>
      <c r="E682" s="104">
        <v>-74.626865671641795</v>
      </c>
      <c r="F682" s="104">
        <v>1700</v>
      </c>
    </row>
    <row r="683" spans="1:6" s="109" customFormat="1">
      <c r="A683" s="106">
        <v>323</v>
      </c>
      <c r="B683" s="107" t="s">
        <v>178</v>
      </c>
      <c r="C683" s="108">
        <v>6700</v>
      </c>
      <c r="D683" s="108">
        <v>-5000</v>
      </c>
      <c r="E683" s="108">
        <v>-74.626865671641795</v>
      </c>
      <c r="F683" s="108">
        <v>1700</v>
      </c>
    </row>
    <row r="684" spans="1:6" s="105" customFormat="1" ht="14.85" customHeight="1">
      <c r="A684" s="102">
        <v>37</v>
      </c>
      <c r="B684" s="103" t="s">
        <v>188</v>
      </c>
      <c r="C684" s="104">
        <v>2300</v>
      </c>
      <c r="D684" s="104">
        <v>0</v>
      </c>
      <c r="E684" s="104">
        <v>0</v>
      </c>
      <c r="F684" s="104">
        <v>2300</v>
      </c>
    </row>
    <row r="685" spans="1:6" s="109" customFormat="1">
      <c r="A685" s="106">
        <v>372</v>
      </c>
      <c r="B685" s="107" t="s">
        <v>189</v>
      </c>
      <c r="C685" s="108">
        <v>2300</v>
      </c>
      <c r="D685" s="108">
        <v>0</v>
      </c>
      <c r="E685" s="108">
        <v>0</v>
      </c>
      <c r="F685" s="108">
        <v>2300</v>
      </c>
    </row>
    <row r="686" spans="1:6" s="105" customFormat="1">
      <c r="A686" s="102">
        <v>38</v>
      </c>
      <c r="B686" s="103" t="s">
        <v>190</v>
      </c>
      <c r="C686" s="104">
        <v>11000</v>
      </c>
      <c r="D686" s="104">
        <v>5000</v>
      </c>
      <c r="E686" s="104">
        <v>45.454545454545496</v>
      </c>
      <c r="F686" s="104">
        <v>16000</v>
      </c>
    </row>
    <row r="687" spans="1:6" s="109" customFormat="1">
      <c r="A687" s="106">
        <v>381</v>
      </c>
      <c r="B687" s="107" t="s">
        <v>191</v>
      </c>
      <c r="C687" s="108">
        <v>11000</v>
      </c>
      <c r="D687" s="108">
        <v>5000</v>
      </c>
      <c r="E687" s="108">
        <v>45.454545454545496</v>
      </c>
      <c r="F687" s="108">
        <v>16000</v>
      </c>
    </row>
    <row r="688" spans="1:6">
      <c r="A688" s="100" t="s">
        <v>302</v>
      </c>
      <c r="B688" s="100"/>
      <c r="C688" s="101">
        <v>1550000</v>
      </c>
      <c r="D688" s="101">
        <v>0</v>
      </c>
      <c r="E688" s="101">
        <v>0</v>
      </c>
      <c r="F688" s="101">
        <v>1550000</v>
      </c>
    </row>
    <row r="689" spans="1:6">
      <c r="A689" s="100" t="s">
        <v>303</v>
      </c>
      <c r="B689" s="100"/>
      <c r="C689" s="101">
        <v>1550000</v>
      </c>
      <c r="D689" s="101">
        <v>0</v>
      </c>
      <c r="E689" s="101">
        <v>0</v>
      </c>
      <c r="F689" s="101">
        <v>1550000</v>
      </c>
    </row>
    <row r="690" spans="1:6">
      <c r="A690" s="118" t="s">
        <v>464</v>
      </c>
      <c r="B690" s="118"/>
      <c r="C690" s="119">
        <v>1450000</v>
      </c>
      <c r="D690" s="119">
        <v>0</v>
      </c>
      <c r="E690" s="119">
        <v>0</v>
      </c>
      <c r="F690" s="119">
        <v>1450000</v>
      </c>
    </row>
    <row r="691" spans="1:6">
      <c r="A691" s="120" t="s">
        <v>482</v>
      </c>
      <c r="B691" s="120"/>
      <c r="C691" s="121">
        <v>1450000</v>
      </c>
      <c r="D691" s="121">
        <v>0</v>
      </c>
      <c r="E691" s="121">
        <v>0</v>
      </c>
      <c r="F691" s="121">
        <v>1450000</v>
      </c>
    </row>
    <row r="692" spans="1:6" s="105" customFormat="1">
      <c r="A692" s="102">
        <v>3</v>
      </c>
      <c r="B692" s="103" t="s">
        <v>170</v>
      </c>
      <c r="C692" s="104">
        <v>1450000</v>
      </c>
      <c r="D692" s="104">
        <v>0</v>
      </c>
      <c r="E692" s="104">
        <v>0</v>
      </c>
      <c r="F692" s="104">
        <v>1450000</v>
      </c>
    </row>
    <row r="693" spans="1:6" s="105" customFormat="1">
      <c r="A693" s="102">
        <v>38</v>
      </c>
      <c r="B693" s="103" t="s">
        <v>190</v>
      </c>
      <c r="C693" s="104">
        <v>1450000</v>
      </c>
      <c r="D693" s="104">
        <v>0</v>
      </c>
      <c r="E693" s="104">
        <v>0</v>
      </c>
      <c r="F693" s="104">
        <v>1450000</v>
      </c>
    </row>
    <row r="694" spans="1:6" s="109" customFormat="1">
      <c r="A694" s="106">
        <v>381</v>
      </c>
      <c r="B694" s="107" t="s">
        <v>191</v>
      </c>
      <c r="C694" s="108">
        <v>1450000</v>
      </c>
      <c r="D694" s="108">
        <v>0</v>
      </c>
      <c r="E694" s="108">
        <v>0</v>
      </c>
      <c r="F694" s="108">
        <v>1450000</v>
      </c>
    </row>
    <row r="695" spans="1:6">
      <c r="A695" s="118" t="s">
        <v>474</v>
      </c>
      <c r="B695" s="118"/>
      <c r="C695" s="119">
        <v>100000</v>
      </c>
      <c r="D695" s="119">
        <v>0</v>
      </c>
      <c r="E695" s="119">
        <v>0</v>
      </c>
      <c r="F695" s="119">
        <v>100000</v>
      </c>
    </row>
    <row r="696" spans="1:6">
      <c r="A696" s="120" t="s">
        <v>482</v>
      </c>
      <c r="B696" s="120"/>
      <c r="C696" s="121">
        <v>100000</v>
      </c>
      <c r="D696" s="121">
        <v>0</v>
      </c>
      <c r="E696" s="121">
        <v>0</v>
      </c>
      <c r="F696" s="121">
        <v>100000</v>
      </c>
    </row>
    <row r="697" spans="1:6" s="105" customFormat="1">
      <c r="A697" s="102">
        <v>3</v>
      </c>
      <c r="B697" s="103" t="s">
        <v>170</v>
      </c>
      <c r="C697" s="104">
        <v>100000</v>
      </c>
      <c r="D697" s="104">
        <v>0</v>
      </c>
      <c r="E697" s="104">
        <v>0</v>
      </c>
      <c r="F697" s="104">
        <v>100000</v>
      </c>
    </row>
    <row r="698" spans="1:6" s="105" customFormat="1">
      <c r="A698" s="102">
        <v>38</v>
      </c>
      <c r="B698" s="103" t="s">
        <v>190</v>
      </c>
      <c r="C698" s="104">
        <v>100000</v>
      </c>
      <c r="D698" s="104">
        <v>0</v>
      </c>
      <c r="E698" s="104">
        <v>0</v>
      </c>
      <c r="F698" s="104">
        <v>100000</v>
      </c>
    </row>
    <row r="699" spans="1:6" s="109" customFormat="1">
      <c r="A699" s="106">
        <v>381</v>
      </c>
      <c r="B699" s="107" t="s">
        <v>191</v>
      </c>
      <c r="C699" s="108">
        <v>100000</v>
      </c>
      <c r="D699" s="108">
        <v>0</v>
      </c>
      <c r="E699" s="108">
        <v>0</v>
      </c>
      <c r="F699" s="108">
        <v>100000</v>
      </c>
    </row>
    <row r="700" spans="1:6">
      <c r="A700" s="100" t="s">
        <v>304</v>
      </c>
      <c r="B700" s="100"/>
      <c r="C700" s="101">
        <v>20000</v>
      </c>
      <c r="D700" s="101">
        <v>71000</v>
      </c>
      <c r="E700" s="101">
        <v>355</v>
      </c>
      <c r="F700" s="101">
        <v>91000</v>
      </c>
    </row>
    <row r="701" spans="1:6">
      <c r="A701" s="100" t="s">
        <v>305</v>
      </c>
      <c r="B701" s="100"/>
      <c r="C701" s="101">
        <v>20000</v>
      </c>
      <c r="D701" s="101">
        <v>71000</v>
      </c>
      <c r="E701" s="101">
        <v>355</v>
      </c>
      <c r="F701" s="101">
        <v>91000</v>
      </c>
    </row>
    <row r="702" spans="1:6">
      <c r="A702" s="118" t="s">
        <v>464</v>
      </c>
      <c r="B702" s="118"/>
      <c r="C702" s="119">
        <v>20000</v>
      </c>
      <c r="D702" s="119">
        <v>71000</v>
      </c>
      <c r="E702" s="119">
        <v>355</v>
      </c>
      <c r="F702" s="119">
        <v>91000</v>
      </c>
    </row>
    <row r="703" spans="1:6">
      <c r="A703" s="120" t="s">
        <v>483</v>
      </c>
      <c r="B703" s="120"/>
      <c r="C703" s="121">
        <v>20000</v>
      </c>
      <c r="D703" s="121">
        <v>71000</v>
      </c>
      <c r="E703" s="121">
        <v>355</v>
      </c>
      <c r="F703" s="121">
        <v>91000</v>
      </c>
    </row>
    <row r="704" spans="1:6" s="105" customFormat="1" ht="15.6" customHeight="1">
      <c r="A704" s="102">
        <v>3</v>
      </c>
      <c r="B704" s="103" t="s">
        <v>170</v>
      </c>
      <c r="C704" s="104">
        <v>3000</v>
      </c>
      <c r="D704" s="104">
        <v>81000</v>
      </c>
      <c r="E704" s="104">
        <v>2700</v>
      </c>
      <c r="F704" s="104">
        <v>84000</v>
      </c>
    </row>
    <row r="705" spans="1:6" s="105" customFormat="1" ht="13.35" customHeight="1">
      <c r="A705" s="102">
        <v>32</v>
      </c>
      <c r="B705" s="103" t="s">
        <v>175</v>
      </c>
      <c r="C705" s="104">
        <v>3000</v>
      </c>
      <c r="D705" s="104">
        <v>81000</v>
      </c>
      <c r="E705" s="104">
        <v>2700</v>
      </c>
      <c r="F705" s="104">
        <v>84000</v>
      </c>
    </row>
    <row r="706" spans="1:6" s="109" customFormat="1" ht="13.35" customHeight="1">
      <c r="A706" s="106">
        <v>323</v>
      </c>
      <c r="B706" s="107" t="s">
        <v>178</v>
      </c>
      <c r="C706" s="108">
        <v>1000</v>
      </c>
      <c r="D706" s="108">
        <v>81000</v>
      </c>
      <c r="E706" s="108">
        <v>8100</v>
      </c>
      <c r="F706" s="108">
        <v>82000</v>
      </c>
    </row>
    <row r="707" spans="1:6" s="109" customFormat="1">
      <c r="A707" s="106">
        <v>329</v>
      </c>
      <c r="B707" s="107" t="s">
        <v>180</v>
      </c>
      <c r="C707" s="108">
        <v>2000</v>
      </c>
      <c r="D707" s="108">
        <v>0</v>
      </c>
      <c r="E707" s="108">
        <v>0</v>
      </c>
      <c r="F707" s="108">
        <v>2000</v>
      </c>
    </row>
    <row r="708" spans="1:6" s="105" customFormat="1">
      <c r="A708" s="102">
        <v>4</v>
      </c>
      <c r="B708" s="103" t="s">
        <v>200</v>
      </c>
      <c r="C708" s="104">
        <v>17000</v>
      </c>
      <c r="D708" s="104">
        <v>-10000</v>
      </c>
      <c r="E708" s="104">
        <v>-58.823529411764696</v>
      </c>
      <c r="F708" s="104">
        <v>7000</v>
      </c>
    </row>
    <row r="709" spans="1:6" s="105" customFormat="1">
      <c r="A709" s="102">
        <v>42</v>
      </c>
      <c r="B709" s="103" t="s">
        <v>201</v>
      </c>
      <c r="C709" s="104">
        <v>17000</v>
      </c>
      <c r="D709" s="104">
        <v>-10000</v>
      </c>
      <c r="E709" s="104">
        <v>-58.823529411764696</v>
      </c>
      <c r="F709" s="104">
        <v>7000</v>
      </c>
    </row>
    <row r="710" spans="1:6" s="109" customFormat="1">
      <c r="A710" s="106">
        <v>422</v>
      </c>
      <c r="B710" s="107" t="s">
        <v>202</v>
      </c>
      <c r="C710" s="108">
        <v>17000</v>
      </c>
      <c r="D710" s="108">
        <v>-10000</v>
      </c>
      <c r="E710" s="108">
        <v>-58.823529411764696</v>
      </c>
      <c r="F710" s="108">
        <v>7000</v>
      </c>
    </row>
    <row r="711" spans="1:6">
      <c r="A711" s="100" t="s">
        <v>306</v>
      </c>
      <c r="B711" s="100"/>
      <c r="C711" s="101">
        <v>75000</v>
      </c>
      <c r="D711" s="101">
        <v>25000</v>
      </c>
      <c r="E711" s="101">
        <v>33.3333333333333</v>
      </c>
      <c r="F711" s="101">
        <v>100000</v>
      </c>
    </row>
    <row r="712" spans="1:6">
      <c r="A712" s="100" t="s">
        <v>307</v>
      </c>
      <c r="B712" s="100"/>
      <c r="C712" s="101">
        <v>75000</v>
      </c>
      <c r="D712" s="101">
        <v>25000</v>
      </c>
      <c r="E712" s="101">
        <v>33.3333333333333</v>
      </c>
      <c r="F712" s="101">
        <v>100000</v>
      </c>
    </row>
    <row r="713" spans="1:6">
      <c r="A713" s="118" t="s">
        <v>464</v>
      </c>
      <c r="B713" s="118"/>
      <c r="C713" s="119">
        <v>75000</v>
      </c>
      <c r="D713" s="119">
        <v>25000</v>
      </c>
      <c r="E713" s="119">
        <v>33.3333333333333</v>
      </c>
      <c r="F713" s="119">
        <v>100000</v>
      </c>
    </row>
    <row r="714" spans="1:6">
      <c r="A714" s="120" t="s">
        <v>483</v>
      </c>
      <c r="B714" s="120"/>
      <c r="C714" s="121">
        <v>75000</v>
      </c>
      <c r="D714" s="121">
        <v>25000</v>
      </c>
      <c r="E714" s="121">
        <v>33.3333333333333</v>
      </c>
      <c r="F714" s="121">
        <v>100000</v>
      </c>
    </row>
    <row r="715" spans="1:6" s="105" customFormat="1">
      <c r="A715" s="102">
        <v>3</v>
      </c>
      <c r="B715" s="103" t="s">
        <v>170</v>
      </c>
      <c r="C715" s="104">
        <v>75000</v>
      </c>
      <c r="D715" s="104">
        <v>25000</v>
      </c>
      <c r="E715" s="104">
        <v>33.3333333333333</v>
      </c>
      <c r="F715" s="104">
        <v>100000</v>
      </c>
    </row>
    <row r="716" spans="1:6" s="105" customFormat="1">
      <c r="A716" s="102">
        <v>38</v>
      </c>
      <c r="B716" s="103" t="s">
        <v>190</v>
      </c>
      <c r="C716" s="104">
        <v>75000</v>
      </c>
      <c r="D716" s="104">
        <v>25000</v>
      </c>
      <c r="E716" s="104">
        <v>33.3333333333333</v>
      </c>
      <c r="F716" s="104">
        <v>100000</v>
      </c>
    </row>
    <row r="717" spans="1:6" s="109" customFormat="1">
      <c r="A717" s="106">
        <v>381</v>
      </c>
      <c r="B717" s="107" t="s">
        <v>191</v>
      </c>
      <c r="C717" s="108">
        <v>75000</v>
      </c>
      <c r="D717" s="108">
        <v>25000</v>
      </c>
      <c r="E717" s="108">
        <v>33.3333333333333</v>
      </c>
      <c r="F717" s="108">
        <v>100000</v>
      </c>
    </row>
    <row r="718" spans="1:6">
      <c r="A718" s="100" t="s">
        <v>308</v>
      </c>
      <c r="B718" s="100"/>
      <c r="C718" s="101">
        <v>40000</v>
      </c>
      <c r="D718" s="101">
        <v>0</v>
      </c>
      <c r="E718" s="101">
        <v>0</v>
      </c>
      <c r="F718" s="101">
        <v>40000</v>
      </c>
    </row>
    <row r="719" spans="1:6">
      <c r="A719" s="100" t="s">
        <v>309</v>
      </c>
      <c r="B719" s="100"/>
      <c r="C719" s="101">
        <v>40000</v>
      </c>
      <c r="D719" s="101">
        <v>0</v>
      </c>
      <c r="E719" s="101">
        <v>0</v>
      </c>
      <c r="F719" s="101">
        <v>40000</v>
      </c>
    </row>
    <row r="720" spans="1:6">
      <c r="A720" s="118" t="s">
        <v>464</v>
      </c>
      <c r="B720" s="118"/>
      <c r="C720" s="119">
        <v>40000</v>
      </c>
      <c r="D720" s="119">
        <v>0</v>
      </c>
      <c r="E720" s="119">
        <v>0</v>
      </c>
      <c r="F720" s="119">
        <v>40000</v>
      </c>
    </row>
    <row r="721" spans="1:6">
      <c r="A721" s="120" t="s">
        <v>484</v>
      </c>
      <c r="B721" s="120"/>
      <c r="C721" s="121">
        <v>40000</v>
      </c>
      <c r="D721" s="121">
        <v>0</v>
      </c>
      <c r="E721" s="121">
        <v>0</v>
      </c>
      <c r="F721" s="121">
        <v>40000</v>
      </c>
    </row>
    <row r="722" spans="1:6" s="105" customFormat="1">
      <c r="A722" s="102">
        <v>3</v>
      </c>
      <c r="B722" s="103" t="s">
        <v>170</v>
      </c>
      <c r="C722" s="104">
        <v>40000</v>
      </c>
      <c r="D722" s="104">
        <v>0</v>
      </c>
      <c r="E722" s="104">
        <v>0</v>
      </c>
      <c r="F722" s="104">
        <v>40000</v>
      </c>
    </row>
    <row r="723" spans="1:6" s="105" customFormat="1">
      <c r="A723" s="102">
        <v>36</v>
      </c>
      <c r="B723" s="103" t="s">
        <v>186</v>
      </c>
      <c r="C723" s="104">
        <v>40000</v>
      </c>
      <c r="D723" s="104">
        <v>0</v>
      </c>
      <c r="E723" s="104">
        <v>0</v>
      </c>
      <c r="F723" s="104">
        <v>40000</v>
      </c>
    </row>
    <row r="724" spans="1:6" s="109" customFormat="1">
      <c r="A724" s="106">
        <v>363</v>
      </c>
      <c r="B724" s="107" t="s">
        <v>187</v>
      </c>
      <c r="C724" s="108">
        <v>40000</v>
      </c>
      <c r="D724" s="108">
        <v>0</v>
      </c>
      <c r="E724" s="108">
        <v>0</v>
      </c>
      <c r="F724" s="108">
        <v>40000</v>
      </c>
    </row>
    <row r="725" spans="1:6">
      <c r="A725" s="100" t="s">
        <v>310</v>
      </c>
      <c r="B725" s="100"/>
      <c r="C725" s="101">
        <v>230000</v>
      </c>
      <c r="D725" s="101">
        <v>36000</v>
      </c>
      <c r="E725" s="101">
        <v>15.6521739130435</v>
      </c>
      <c r="F725" s="101">
        <v>266000</v>
      </c>
    </row>
    <row r="726" spans="1:6">
      <c r="A726" s="100" t="s">
        <v>311</v>
      </c>
      <c r="B726" s="100"/>
      <c r="C726" s="101">
        <v>230000</v>
      </c>
      <c r="D726" s="101">
        <v>36000</v>
      </c>
      <c r="E726" s="101">
        <v>15.6521739130435</v>
      </c>
      <c r="F726" s="101">
        <v>266000</v>
      </c>
    </row>
    <row r="727" spans="1:6">
      <c r="A727" s="118" t="s">
        <v>464</v>
      </c>
      <c r="B727" s="118"/>
      <c r="C727" s="119">
        <v>230000</v>
      </c>
      <c r="D727" s="119">
        <v>36000</v>
      </c>
      <c r="E727" s="119">
        <v>15.6521739130435</v>
      </c>
      <c r="F727" s="119">
        <v>266000</v>
      </c>
    </row>
    <row r="728" spans="1:6">
      <c r="A728" s="120" t="s">
        <v>468</v>
      </c>
      <c r="B728" s="120"/>
      <c r="C728" s="121">
        <v>230000</v>
      </c>
      <c r="D728" s="121">
        <v>36000</v>
      </c>
      <c r="E728" s="121">
        <v>15.6521739130435</v>
      </c>
      <c r="F728" s="121">
        <v>266000</v>
      </c>
    </row>
    <row r="729" spans="1:6" s="105" customFormat="1">
      <c r="A729" s="102">
        <v>3</v>
      </c>
      <c r="B729" s="103" t="s">
        <v>170</v>
      </c>
      <c r="C729" s="104">
        <v>230000</v>
      </c>
      <c r="D729" s="104">
        <v>36000</v>
      </c>
      <c r="E729" s="104">
        <v>15.6521739130435</v>
      </c>
      <c r="F729" s="104">
        <v>266000</v>
      </c>
    </row>
    <row r="730" spans="1:6" s="105" customFormat="1">
      <c r="A730" s="102">
        <v>32</v>
      </c>
      <c r="B730" s="103" t="s">
        <v>175</v>
      </c>
      <c r="C730" s="104">
        <v>10000</v>
      </c>
      <c r="D730" s="104">
        <v>0</v>
      </c>
      <c r="E730" s="104">
        <v>0</v>
      </c>
      <c r="F730" s="104">
        <v>10000</v>
      </c>
    </row>
    <row r="731" spans="1:6" s="109" customFormat="1">
      <c r="A731" s="106">
        <v>323</v>
      </c>
      <c r="B731" s="107" t="s">
        <v>178</v>
      </c>
      <c r="C731" s="108">
        <v>10000</v>
      </c>
      <c r="D731" s="108">
        <v>0</v>
      </c>
      <c r="E731" s="108">
        <v>0</v>
      </c>
      <c r="F731" s="108">
        <v>10000</v>
      </c>
    </row>
    <row r="732" spans="1:6" s="105" customFormat="1">
      <c r="A732" s="102">
        <v>38</v>
      </c>
      <c r="B732" s="103" t="s">
        <v>190</v>
      </c>
      <c r="C732" s="104">
        <v>220000</v>
      </c>
      <c r="D732" s="104">
        <v>36000</v>
      </c>
      <c r="E732" s="104">
        <v>16.363636363636402</v>
      </c>
      <c r="F732" s="104">
        <v>256000</v>
      </c>
    </row>
    <row r="733" spans="1:6" s="109" customFormat="1">
      <c r="A733" s="106">
        <v>381</v>
      </c>
      <c r="B733" s="107" t="s">
        <v>191</v>
      </c>
      <c r="C733" s="108">
        <v>220000</v>
      </c>
      <c r="D733" s="108">
        <v>36000</v>
      </c>
      <c r="E733" s="108">
        <v>16.363636363636402</v>
      </c>
      <c r="F733" s="108">
        <v>256000</v>
      </c>
    </row>
    <row r="734" spans="1:6">
      <c r="A734" s="100" t="s">
        <v>312</v>
      </c>
      <c r="B734" s="100"/>
      <c r="C734" s="101">
        <v>0</v>
      </c>
      <c r="D734" s="101">
        <v>40000</v>
      </c>
      <c r="E734" s="101"/>
      <c r="F734" s="101">
        <v>40000</v>
      </c>
    </row>
    <row r="735" spans="1:6">
      <c r="A735" s="100" t="s">
        <v>313</v>
      </c>
      <c r="B735" s="100"/>
      <c r="C735" s="101">
        <v>0</v>
      </c>
      <c r="D735" s="101">
        <v>40000</v>
      </c>
      <c r="E735" s="101"/>
      <c r="F735" s="101">
        <v>40000</v>
      </c>
    </row>
    <row r="736" spans="1:6">
      <c r="A736" s="118" t="s">
        <v>464</v>
      </c>
      <c r="B736" s="118"/>
      <c r="C736" s="119">
        <v>0</v>
      </c>
      <c r="D736" s="119">
        <v>40000</v>
      </c>
      <c r="E736" s="119"/>
      <c r="F736" s="119">
        <v>40000</v>
      </c>
    </row>
    <row r="737" spans="1:6">
      <c r="A737" s="120" t="s">
        <v>483</v>
      </c>
      <c r="B737" s="120"/>
      <c r="C737" s="121">
        <v>0</v>
      </c>
      <c r="D737" s="121">
        <v>40000</v>
      </c>
      <c r="E737" s="121"/>
      <c r="F737" s="121">
        <v>40000</v>
      </c>
    </row>
    <row r="738" spans="1:6" s="105" customFormat="1">
      <c r="A738" s="102">
        <v>3</v>
      </c>
      <c r="B738" s="103" t="s">
        <v>170</v>
      </c>
      <c r="C738" s="104">
        <v>0</v>
      </c>
      <c r="D738" s="104">
        <v>40000</v>
      </c>
      <c r="E738" s="104"/>
      <c r="F738" s="104">
        <v>40000</v>
      </c>
    </row>
    <row r="739" spans="1:6" s="105" customFormat="1">
      <c r="A739" s="102">
        <v>32</v>
      </c>
      <c r="B739" s="103" t="s">
        <v>175</v>
      </c>
      <c r="C739" s="104">
        <v>0</v>
      </c>
      <c r="D739" s="104">
        <v>40000</v>
      </c>
      <c r="E739" s="104"/>
      <c r="F739" s="104">
        <v>40000</v>
      </c>
    </row>
    <row r="740" spans="1:6" s="109" customFormat="1">
      <c r="A740" s="106">
        <v>329</v>
      </c>
      <c r="B740" s="107" t="s">
        <v>180</v>
      </c>
      <c r="C740" s="108">
        <v>0</v>
      </c>
      <c r="D740" s="108">
        <v>40000</v>
      </c>
      <c r="E740" s="108"/>
      <c r="F740" s="108">
        <v>40000</v>
      </c>
    </row>
    <row r="741" spans="1:6">
      <c r="A741" s="100" t="s">
        <v>314</v>
      </c>
      <c r="B741" s="100"/>
      <c r="C741" s="101">
        <v>20000</v>
      </c>
      <c r="D741" s="101">
        <v>0</v>
      </c>
      <c r="E741" s="101">
        <v>0</v>
      </c>
      <c r="F741" s="101">
        <v>20000</v>
      </c>
    </row>
    <row r="742" spans="1:6">
      <c r="A742" s="100" t="s">
        <v>315</v>
      </c>
      <c r="B742" s="100"/>
      <c r="C742" s="101">
        <v>20000</v>
      </c>
      <c r="D742" s="101">
        <v>0</v>
      </c>
      <c r="E742" s="101">
        <v>0</v>
      </c>
      <c r="F742" s="101">
        <v>20000</v>
      </c>
    </row>
    <row r="743" spans="1:6">
      <c r="A743" s="118" t="s">
        <v>464</v>
      </c>
      <c r="B743" s="118"/>
      <c r="C743" s="119">
        <v>20000</v>
      </c>
      <c r="D743" s="119">
        <v>0</v>
      </c>
      <c r="E743" s="119">
        <v>0</v>
      </c>
      <c r="F743" s="119">
        <v>20000</v>
      </c>
    </row>
    <row r="744" spans="1:6">
      <c r="A744" s="120" t="s">
        <v>485</v>
      </c>
      <c r="B744" s="120"/>
      <c r="C744" s="121">
        <v>20000</v>
      </c>
      <c r="D744" s="121">
        <v>0</v>
      </c>
      <c r="E744" s="121">
        <v>0</v>
      </c>
      <c r="F744" s="121">
        <v>20000</v>
      </c>
    </row>
    <row r="745" spans="1:6" s="105" customFormat="1">
      <c r="A745" s="102">
        <v>3</v>
      </c>
      <c r="B745" s="103" t="s">
        <v>170</v>
      </c>
      <c r="C745" s="104">
        <v>20000</v>
      </c>
      <c r="D745" s="104">
        <v>0</v>
      </c>
      <c r="E745" s="104">
        <v>0</v>
      </c>
      <c r="F745" s="104">
        <v>20000</v>
      </c>
    </row>
    <row r="746" spans="1:6" s="105" customFormat="1">
      <c r="A746" s="102">
        <v>38</v>
      </c>
      <c r="B746" s="103" t="s">
        <v>190</v>
      </c>
      <c r="C746" s="104">
        <v>20000</v>
      </c>
      <c r="D746" s="104">
        <v>0</v>
      </c>
      <c r="E746" s="104">
        <v>0</v>
      </c>
      <c r="F746" s="104">
        <v>20000</v>
      </c>
    </row>
    <row r="747" spans="1:6" s="109" customFormat="1">
      <c r="A747" s="106">
        <v>381</v>
      </c>
      <c r="B747" s="107" t="s">
        <v>191</v>
      </c>
      <c r="C747" s="108">
        <v>20000</v>
      </c>
      <c r="D747" s="108">
        <v>0</v>
      </c>
      <c r="E747" s="108">
        <v>0</v>
      </c>
      <c r="F747" s="108">
        <v>20000</v>
      </c>
    </row>
    <row r="748" spans="1:6">
      <c r="A748" s="98" t="s">
        <v>316</v>
      </c>
      <c r="B748" s="98"/>
      <c r="C748" s="99">
        <v>31134500</v>
      </c>
      <c r="D748" s="99">
        <v>930000</v>
      </c>
      <c r="E748" s="99">
        <v>2.9870401002103799</v>
      </c>
      <c r="F748" s="99">
        <v>32064500</v>
      </c>
    </row>
    <row r="749" spans="1:6">
      <c r="A749" s="98" t="s">
        <v>317</v>
      </c>
      <c r="B749" s="98"/>
      <c r="C749" s="99">
        <v>31134500</v>
      </c>
      <c r="D749" s="99">
        <v>930000</v>
      </c>
      <c r="E749" s="99">
        <v>2.9870401002103799</v>
      </c>
      <c r="F749" s="99">
        <v>32064500</v>
      </c>
    </row>
    <row r="750" spans="1:6">
      <c r="A750" s="100" t="s">
        <v>318</v>
      </c>
      <c r="B750" s="100"/>
      <c r="C750" s="101">
        <v>2900000</v>
      </c>
      <c r="D750" s="101">
        <v>150000</v>
      </c>
      <c r="E750" s="101">
        <v>5.1724137931034502</v>
      </c>
      <c r="F750" s="101">
        <v>3050000</v>
      </c>
    </row>
    <row r="751" spans="1:6">
      <c r="A751" s="100" t="s">
        <v>319</v>
      </c>
      <c r="B751" s="100"/>
      <c r="C751" s="101">
        <v>100000</v>
      </c>
      <c r="D751" s="101">
        <v>250000</v>
      </c>
      <c r="E751" s="101">
        <v>250</v>
      </c>
      <c r="F751" s="101">
        <v>350000</v>
      </c>
    </row>
    <row r="752" spans="1:6">
      <c r="A752" s="118" t="s">
        <v>486</v>
      </c>
      <c r="B752" s="118"/>
      <c r="C752" s="119">
        <v>100000</v>
      </c>
      <c r="D752" s="119">
        <v>250000</v>
      </c>
      <c r="E752" s="119">
        <v>250</v>
      </c>
      <c r="F752" s="119">
        <v>350000</v>
      </c>
    </row>
    <row r="753" spans="1:6">
      <c r="A753" s="120" t="s">
        <v>485</v>
      </c>
      <c r="B753" s="120"/>
      <c r="C753" s="121">
        <v>100000</v>
      </c>
      <c r="D753" s="121">
        <v>250000</v>
      </c>
      <c r="E753" s="121">
        <v>250</v>
      </c>
      <c r="F753" s="121">
        <v>350000</v>
      </c>
    </row>
    <row r="754" spans="1:6" s="105" customFormat="1">
      <c r="A754" s="102">
        <v>4</v>
      </c>
      <c r="B754" s="103" t="s">
        <v>200</v>
      </c>
      <c r="C754" s="104">
        <v>100000</v>
      </c>
      <c r="D754" s="104">
        <v>250000</v>
      </c>
      <c r="E754" s="104">
        <v>250</v>
      </c>
      <c r="F754" s="104">
        <v>350000</v>
      </c>
    </row>
    <row r="755" spans="1:6" s="105" customFormat="1">
      <c r="A755" s="102">
        <v>42</v>
      </c>
      <c r="B755" s="103" t="s">
        <v>201</v>
      </c>
      <c r="C755" s="104">
        <v>100000</v>
      </c>
      <c r="D755" s="104">
        <v>250000</v>
      </c>
      <c r="E755" s="104">
        <v>250</v>
      </c>
      <c r="F755" s="104">
        <v>350000</v>
      </c>
    </row>
    <row r="756" spans="1:6" s="109" customFormat="1">
      <c r="A756" s="106">
        <v>421</v>
      </c>
      <c r="B756" s="107" t="s">
        <v>219</v>
      </c>
      <c r="C756" s="108">
        <v>100000</v>
      </c>
      <c r="D756" s="108">
        <v>250000</v>
      </c>
      <c r="E756" s="108">
        <v>250</v>
      </c>
      <c r="F756" s="108">
        <v>350000</v>
      </c>
    </row>
    <row r="757" spans="1:6">
      <c r="A757" s="100" t="s">
        <v>320</v>
      </c>
      <c r="B757" s="100"/>
      <c r="C757" s="101">
        <v>200000</v>
      </c>
      <c r="D757" s="101">
        <v>-200000</v>
      </c>
      <c r="E757" s="101">
        <v>-100</v>
      </c>
      <c r="F757" s="101">
        <v>0</v>
      </c>
    </row>
    <row r="758" spans="1:6">
      <c r="A758" s="118" t="s">
        <v>486</v>
      </c>
      <c r="B758" s="118"/>
      <c r="C758" s="119">
        <v>200000</v>
      </c>
      <c r="D758" s="119">
        <v>-200000</v>
      </c>
      <c r="E758" s="119">
        <v>-100</v>
      </c>
      <c r="F758" s="119">
        <v>0</v>
      </c>
    </row>
    <row r="759" spans="1:6">
      <c r="A759" s="120" t="s">
        <v>485</v>
      </c>
      <c r="B759" s="120"/>
      <c r="C759" s="121">
        <v>200000</v>
      </c>
      <c r="D759" s="121">
        <v>-200000</v>
      </c>
      <c r="E759" s="121">
        <v>-100</v>
      </c>
      <c r="F759" s="121">
        <v>0</v>
      </c>
    </row>
    <row r="760" spans="1:6" s="105" customFormat="1">
      <c r="A760" s="102">
        <v>4</v>
      </c>
      <c r="B760" s="103" t="s">
        <v>200</v>
      </c>
      <c r="C760" s="104">
        <v>200000</v>
      </c>
      <c r="D760" s="104">
        <v>-200000</v>
      </c>
      <c r="E760" s="104">
        <v>-100</v>
      </c>
      <c r="F760" s="104">
        <v>0</v>
      </c>
    </row>
    <row r="761" spans="1:6" s="105" customFormat="1">
      <c r="A761" s="102">
        <v>42</v>
      </c>
      <c r="B761" s="103" t="s">
        <v>201</v>
      </c>
      <c r="C761" s="104">
        <v>200000</v>
      </c>
      <c r="D761" s="104">
        <v>-200000</v>
      </c>
      <c r="E761" s="104">
        <v>-100</v>
      </c>
      <c r="F761" s="104">
        <v>0</v>
      </c>
    </row>
    <row r="762" spans="1:6" s="109" customFormat="1">
      <c r="A762" s="106">
        <v>421</v>
      </c>
      <c r="B762" s="107" t="s">
        <v>219</v>
      </c>
      <c r="C762" s="108">
        <v>200000</v>
      </c>
      <c r="D762" s="108">
        <v>-200000</v>
      </c>
      <c r="E762" s="108">
        <v>-100</v>
      </c>
      <c r="F762" s="108">
        <v>0</v>
      </c>
    </row>
    <row r="763" spans="1:6">
      <c r="A763" s="100" t="s">
        <v>321</v>
      </c>
      <c r="B763" s="100"/>
      <c r="C763" s="101">
        <v>100000</v>
      </c>
      <c r="D763" s="101">
        <v>0</v>
      </c>
      <c r="E763" s="101">
        <v>0</v>
      </c>
      <c r="F763" s="101">
        <v>100000</v>
      </c>
    </row>
    <row r="764" spans="1:6">
      <c r="A764" s="118" t="s">
        <v>486</v>
      </c>
      <c r="B764" s="118"/>
      <c r="C764" s="119">
        <v>100000</v>
      </c>
      <c r="D764" s="119">
        <v>0</v>
      </c>
      <c r="E764" s="119">
        <v>0</v>
      </c>
      <c r="F764" s="119">
        <v>100000</v>
      </c>
    </row>
    <row r="765" spans="1:6">
      <c r="A765" s="120" t="s">
        <v>485</v>
      </c>
      <c r="B765" s="120"/>
      <c r="C765" s="121">
        <v>100000</v>
      </c>
      <c r="D765" s="121">
        <v>0</v>
      </c>
      <c r="E765" s="121">
        <v>0</v>
      </c>
      <c r="F765" s="121">
        <v>100000</v>
      </c>
    </row>
    <row r="766" spans="1:6" s="105" customFormat="1">
      <c r="A766" s="102">
        <v>4</v>
      </c>
      <c r="B766" s="103" t="s">
        <v>200</v>
      </c>
      <c r="C766" s="104">
        <v>100000</v>
      </c>
      <c r="D766" s="104">
        <v>0</v>
      </c>
      <c r="E766" s="104">
        <v>0</v>
      </c>
      <c r="F766" s="104">
        <v>100000</v>
      </c>
    </row>
    <row r="767" spans="1:6" s="105" customFormat="1">
      <c r="A767" s="102">
        <v>42</v>
      </c>
      <c r="B767" s="103" t="s">
        <v>201</v>
      </c>
      <c r="C767" s="104">
        <v>100000</v>
      </c>
      <c r="D767" s="104">
        <v>0</v>
      </c>
      <c r="E767" s="104">
        <v>0</v>
      </c>
      <c r="F767" s="104">
        <v>100000</v>
      </c>
    </row>
    <row r="768" spans="1:6" s="109" customFormat="1">
      <c r="A768" s="106">
        <v>421</v>
      </c>
      <c r="B768" s="107" t="s">
        <v>219</v>
      </c>
      <c r="C768" s="108">
        <v>100000</v>
      </c>
      <c r="D768" s="108">
        <v>0</v>
      </c>
      <c r="E768" s="108">
        <v>0</v>
      </c>
      <c r="F768" s="108">
        <v>100000</v>
      </c>
    </row>
    <row r="769" spans="1:6">
      <c r="A769" s="100" t="s">
        <v>322</v>
      </c>
      <c r="B769" s="100"/>
      <c r="C769" s="101">
        <v>200000</v>
      </c>
      <c r="D769" s="101">
        <v>0</v>
      </c>
      <c r="E769" s="101">
        <v>0</v>
      </c>
      <c r="F769" s="101">
        <v>200000</v>
      </c>
    </row>
    <row r="770" spans="1:6">
      <c r="A770" s="118" t="s">
        <v>486</v>
      </c>
      <c r="B770" s="118"/>
      <c r="C770" s="119">
        <v>200000</v>
      </c>
      <c r="D770" s="119">
        <v>-25500</v>
      </c>
      <c r="E770" s="119">
        <v>-12.75</v>
      </c>
      <c r="F770" s="119">
        <v>174500</v>
      </c>
    </row>
    <row r="771" spans="1:6">
      <c r="A771" s="120" t="s">
        <v>480</v>
      </c>
      <c r="B771" s="120"/>
      <c r="C771" s="121">
        <v>200000</v>
      </c>
      <c r="D771" s="121">
        <v>-25500</v>
      </c>
      <c r="E771" s="121">
        <v>-12.75</v>
      </c>
      <c r="F771" s="121">
        <v>174500</v>
      </c>
    </row>
    <row r="772" spans="1:6" s="105" customFormat="1">
      <c r="A772" s="102">
        <v>4</v>
      </c>
      <c r="B772" s="103" t="s">
        <v>200</v>
      </c>
      <c r="C772" s="104">
        <v>200000</v>
      </c>
      <c r="D772" s="104">
        <v>-25500</v>
      </c>
      <c r="E772" s="104">
        <v>-12.75</v>
      </c>
      <c r="F772" s="104">
        <v>174500</v>
      </c>
    </row>
    <row r="773" spans="1:6" s="105" customFormat="1">
      <c r="A773" s="102">
        <v>42</v>
      </c>
      <c r="B773" s="103" t="s">
        <v>201</v>
      </c>
      <c r="C773" s="104">
        <v>200000</v>
      </c>
      <c r="D773" s="104">
        <v>-25500</v>
      </c>
      <c r="E773" s="104">
        <v>-12.75</v>
      </c>
      <c r="F773" s="104">
        <v>174500</v>
      </c>
    </row>
    <row r="774" spans="1:6" s="109" customFormat="1">
      <c r="A774" s="106">
        <v>421</v>
      </c>
      <c r="B774" s="107" t="s">
        <v>219</v>
      </c>
      <c r="C774" s="108">
        <v>200000</v>
      </c>
      <c r="D774" s="108">
        <v>-25500</v>
      </c>
      <c r="E774" s="108">
        <v>-12.75</v>
      </c>
      <c r="F774" s="108">
        <v>174500</v>
      </c>
    </row>
    <row r="775" spans="1:6">
      <c r="A775" s="118" t="s">
        <v>471</v>
      </c>
      <c r="B775" s="118"/>
      <c r="C775" s="119">
        <v>0</v>
      </c>
      <c r="D775" s="119">
        <v>25500</v>
      </c>
      <c r="E775" s="119"/>
      <c r="F775" s="119">
        <v>25500</v>
      </c>
    </row>
    <row r="776" spans="1:6">
      <c r="A776" s="120" t="s">
        <v>480</v>
      </c>
      <c r="B776" s="120"/>
      <c r="C776" s="121">
        <v>0</v>
      </c>
      <c r="D776" s="121">
        <v>25500</v>
      </c>
      <c r="E776" s="121"/>
      <c r="F776" s="121">
        <v>25500</v>
      </c>
    </row>
    <row r="777" spans="1:6" s="105" customFormat="1">
      <c r="A777" s="102">
        <v>4</v>
      </c>
      <c r="B777" s="103" t="s">
        <v>200</v>
      </c>
      <c r="C777" s="104">
        <v>0</v>
      </c>
      <c r="D777" s="104">
        <v>25500</v>
      </c>
      <c r="E777" s="104"/>
      <c r="F777" s="104">
        <v>25500</v>
      </c>
    </row>
    <row r="778" spans="1:6" s="105" customFormat="1">
      <c r="A778" s="102">
        <v>42</v>
      </c>
      <c r="B778" s="103" t="s">
        <v>201</v>
      </c>
      <c r="C778" s="104">
        <v>0</v>
      </c>
      <c r="D778" s="104">
        <v>25500</v>
      </c>
      <c r="E778" s="104"/>
      <c r="F778" s="104">
        <v>25500</v>
      </c>
    </row>
    <row r="779" spans="1:6" s="109" customFormat="1">
      <c r="A779" s="106">
        <v>422</v>
      </c>
      <c r="B779" s="107" t="s">
        <v>202</v>
      </c>
      <c r="C779" s="108">
        <v>0</v>
      </c>
      <c r="D779" s="108">
        <v>25500</v>
      </c>
      <c r="E779" s="108"/>
      <c r="F779" s="108">
        <v>25500</v>
      </c>
    </row>
    <row r="780" spans="1:6">
      <c r="A780" s="100" t="s">
        <v>323</v>
      </c>
      <c r="B780" s="100"/>
      <c r="C780" s="101">
        <v>200000</v>
      </c>
      <c r="D780" s="101">
        <v>-100000</v>
      </c>
      <c r="E780" s="101">
        <v>-50</v>
      </c>
      <c r="F780" s="101">
        <v>100000</v>
      </c>
    </row>
    <row r="781" spans="1:6">
      <c r="A781" s="118" t="s">
        <v>486</v>
      </c>
      <c r="B781" s="118"/>
      <c r="C781" s="119">
        <v>200000</v>
      </c>
      <c r="D781" s="119">
        <v>-100000</v>
      </c>
      <c r="E781" s="119">
        <v>-50</v>
      </c>
      <c r="F781" s="119">
        <v>100000</v>
      </c>
    </row>
    <row r="782" spans="1:6">
      <c r="A782" s="120" t="s">
        <v>480</v>
      </c>
      <c r="B782" s="120"/>
      <c r="C782" s="121">
        <v>200000</v>
      </c>
      <c r="D782" s="121">
        <v>-100000</v>
      </c>
      <c r="E782" s="121">
        <v>-50</v>
      </c>
      <c r="F782" s="121">
        <v>100000</v>
      </c>
    </row>
    <row r="783" spans="1:6" s="105" customFormat="1">
      <c r="A783" s="102">
        <v>4</v>
      </c>
      <c r="B783" s="103" t="s">
        <v>200</v>
      </c>
      <c r="C783" s="104">
        <v>200000</v>
      </c>
      <c r="D783" s="104">
        <v>-100000</v>
      </c>
      <c r="E783" s="104">
        <v>-50</v>
      </c>
      <c r="F783" s="104">
        <v>100000</v>
      </c>
    </row>
    <row r="784" spans="1:6" s="105" customFormat="1">
      <c r="A784" s="102">
        <v>42</v>
      </c>
      <c r="B784" s="103" t="s">
        <v>201</v>
      </c>
      <c r="C784" s="104">
        <v>200000</v>
      </c>
      <c r="D784" s="104">
        <v>-100000</v>
      </c>
      <c r="E784" s="104">
        <v>-50</v>
      </c>
      <c r="F784" s="104">
        <v>100000</v>
      </c>
    </row>
    <row r="785" spans="1:6" s="109" customFormat="1">
      <c r="A785" s="106">
        <v>421</v>
      </c>
      <c r="B785" s="107" t="s">
        <v>219</v>
      </c>
      <c r="C785" s="108">
        <v>200000</v>
      </c>
      <c r="D785" s="108">
        <v>-100000</v>
      </c>
      <c r="E785" s="108">
        <v>-50</v>
      </c>
      <c r="F785" s="108">
        <v>100000</v>
      </c>
    </row>
    <row r="786" spans="1:6">
      <c r="A786" s="100" t="s">
        <v>324</v>
      </c>
      <c r="B786" s="100"/>
      <c r="C786" s="101">
        <v>200000</v>
      </c>
      <c r="D786" s="101">
        <v>0</v>
      </c>
      <c r="E786" s="101">
        <v>0</v>
      </c>
      <c r="F786" s="101">
        <v>200000</v>
      </c>
    </row>
    <row r="787" spans="1:6">
      <c r="A787" s="118" t="s">
        <v>486</v>
      </c>
      <c r="B787" s="118"/>
      <c r="C787" s="119">
        <v>200000</v>
      </c>
      <c r="D787" s="119">
        <v>0</v>
      </c>
      <c r="E787" s="119">
        <v>0</v>
      </c>
      <c r="F787" s="119">
        <v>200000</v>
      </c>
    </row>
    <row r="788" spans="1:6">
      <c r="A788" s="120" t="s">
        <v>485</v>
      </c>
      <c r="B788" s="120"/>
      <c r="C788" s="121">
        <v>200000</v>
      </c>
      <c r="D788" s="121">
        <v>0</v>
      </c>
      <c r="E788" s="121">
        <v>0</v>
      </c>
      <c r="F788" s="121">
        <v>200000</v>
      </c>
    </row>
    <row r="789" spans="1:6" s="105" customFormat="1">
      <c r="A789" s="102">
        <v>4</v>
      </c>
      <c r="B789" s="103" t="s">
        <v>200</v>
      </c>
      <c r="C789" s="104">
        <v>200000</v>
      </c>
      <c r="D789" s="104">
        <v>0</v>
      </c>
      <c r="E789" s="104">
        <v>0</v>
      </c>
      <c r="F789" s="104">
        <v>200000</v>
      </c>
    </row>
    <row r="790" spans="1:6" s="105" customFormat="1">
      <c r="A790" s="102">
        <v>42</v>
      </c>
      <c r="B790" s="103" t="s">
        <v>201</v>
      </c>
      <c r="C790" s="104">
        <v>200000</v>
      </c>
      <c r="D790" s="104">
        <v>0</v>
      </c>
      <c r="E790" s="104">
        <v>0</v>
      </c>
      <c r="F790" s="104">
        <v>200000</v>
      </c>
    </row>
    <row r="791" spans="1:6" s="109" customFormat="1">
      <c r="A791" s="106">
        <v>421</v>
      </c>
      <c r="B791" s="107" t="s">
        <v>219</v>
      </c>
      <c r="C791" s="108">
        <v>200000</v>
      </c>
      <c r="D791" s="108">
        <v>0</v>
      </c>
      <c r="E791" s="108">
        <v>0</v>
      </c>
      <c r="F791" s="108">
        <v>200000</v>
      </c>
    </row>
    <row r="792" spans="1:6">
      <c r="A792" s="100" t="s">
        <v>325</v>
      </c>
      <c r="B792" s="100"/>
      <c r="C792" s="101">
        <v>100000</v>
      </c>
      <c r="D792" s="101">
        <v>100000</v>
      </c>
      <c r="E792" s="101">
        <v>100</v>
      </c>
      <c r="F792" s="101">
        <v>200000</v>
      </c>
    </row>
    <row r="793" spans="1:6">
      <c r="A793" s="118" t="s">
        <v>486</v>
      </c>
      <c r="B793" s="118"/>
      <c r="C793" s="119">
        <v>100000</v>
      </c>
      <c r="D793" s="119">
        <v>100000</v>
      </c>
      <c r="E793" s="119">
        <v>100</v>
      </c>
      <c r="F793" s="119">
        <v>200000</v>
      </c>
    </row>
    <row r="794" spans="1:6">
      <c r="A794" s="120" t="s">
        <v>485</v>
      </c>
      <c r="B794" s="120"/>
      <c r="C794" s="121">
        <v>100000</v>
      </c>
      <c r="D794" s="121">
        <v>100000</v>
      </c>
      <c r="E794" s="121">
        <v>100</v>
      </c>
      <c r="F794" s="121">
        <v>200000</v>
      </c>
    </row>
    <row r="795" spans="1:6" s="105" customFormat="1">
      <c r="A795" s="102">
        <v>4</v>
      </c>
      <c r="B795" s="103" t="s">
        <v>200</v>
      </c>
      <c r="C795" s="104">
        <v>100000</v>
      </c>
      <c r="D795" s="104">
        <v>100000</v>
      </c>
      <c r="E795" s="104">
        <v>100</v>
      </c>
      <c r="F795" s="104">
        <v>200000</v>
      </c>
    </row>
    <row r="796" spans="1:6" s="105" customFormat="1">
      <c r="A796" s="102">
        <v>42</v>
      </c>
      <c r="B796" s="103" t="s">
        <v>201</v>
      </c>
      <c r="C796" s="104">
        <v>100000</v>
      </c>
      <c r="D796" s="104">
        <v>100000</v>
      </c>
      <c r="E796" s="104">
        <v>100</v>
      </c>
      <c r="F796" s="104">
        <v>200000</v>
      </c>
    </row>
    <row r="797" spans="1:6" s="109" customFormat="1">
      <c r="A797" s="106">
        <v>421</v>
      </c>
      <c r="B797" s="107" t="s">
        <v>219</v>
      </c>
      <c r="C797" s="108">
        <v>100000</v>
      </c>
      <c r="D797" s="108">
        <v>100000</v>
      </c>
      <c r="E797" s="108">
        <v>100</v>
      </c>
      <c r="F797" s="108">
        <v>200000</v>
      </c>
    </row>
    <row r="798" spans="1:6">
      <c r="A798" s="100" t="s">
        <v>326</v>
      </c>
      <c r="B798" s="100"/>
      <c r="C798" s="101">
        <v>200000</v>
      </c>
      <c r="D798" s="101">
        <v>-100000</v>
      </c>
      <c r="E798" s="101">
        <v>-50</v>
      </c>
      <c r="F798" s="101">
        <v>100000</v>
      </c>
    </row>
    <row r="799" spans="1:6">
      <c r="A799" s="118" t="s">
        <v>486</v>
      </c>
      <c r="B799" s="118"/>
      <c r="C799" s="119">
        <v>200000</v>
      </c>
      <c r="D799" s="119">
        <v>-100000</v>
      </c>
      <c r="E799" s="119">
        <v>-50</v>
      </c>
      <c r="F799" s="119">
        <v>100000</v>
      </c>
    </row>
    <row r="800" spans="1:6">
      <c r="A800" s="120" t="s">
        <v>485</v>
      </c>
      <c r="B800" s="120"/>
      <c r="C800" s="121">
        <v>200000</v>
      </c>
      <c r="D800" s="121">
        <v>-100000</v>
      </c>
      <c r="E800" s="121">
        <v>-50</v>
      </c>
      <c r="F800" s="121">
        <v>100000</v>
      </c>
    </row>
    <row r="801" spans="1:6" s="105" customFormat="1">
      <c r="A801" s="102">
        <v>4</v>
      </c>
      <c r="B801" s="103" t="s">
        <v>200</v>
      </c>
      <c r="C801" s="104">
        <v>200000</v>
      </c>
      <c r="D801" s="104">
        <v>-100000</v>
      </c>
      <c r="E801" s="104">
        <v>-50</v>
      </c>
      <c r="F801" s="104">
        <v>100000</v>
      </c>
    </row>
    <row r="802" spans="1:6" s="105" customFormat="1">
      <c r="A802" s="102">
        <v>42</v>
      </c>
      <c r="B802" s="103" t="s">
        <v>201</v>
      </c>
      <c r="C802" s="104">
        <v>200000</v>
      </c>
      <c r="D802" s="104">
        <v>-100000</v>
      </c>
      <c r="E802" s="104">
        <v>-50</v>
      </c>
      <c r="F802" s="104">
        <v>100000</v>
      </c>
    </row>
    <row r="803" spans="1:6" s="109" customFormat="1">
      <c r="A803" s="106">
        <v>421</v>
      </c>
      <c r="B803" s="107" t="s">
        <v>219</v>
      </c>
      <c r="C803" s="108">
        <v>200000</v>
      </c>
      <c r="D803" s="108">
        <v>-100000</v>
      </c>
      <c r="E803" s="108">
        <v>-50</v>
      </c>
      <c r="F803" s="108">
        <v>100000</v>
      </c>
    </row>
    <row r="804" spans="1:6">
      <c r="A804" s="100" t="s">
        <v>327</v>
      </c>
      <c r="B804" s="100"/>
      <c r="C804" s="101">
        <v>200000</v>
      </c>
      <c r="D804" s="101">
        <v>-200000</v>
      </c>
      <c r="E804" s="101">
        <v>-100</v>
      </c>
      <c r="F804" s="101">
        <v>0</v>
      </c>
    </row>
    <row r="805" spans="1:6">
      <c r="A805" s="118" t="s">
        <v>486</v>
      </c>
      <c r="B805" s="118"/>
      <c r="C805" s="119">
        <v>70000</v>
      </c>
      <c r="D805" s="119">
        <v>-70000</v>
      </c>
      <c r="E805" s="119">
        <v>-100</v>
      </c>
      <c r="F805" s="119">
        <v>0</v>
      </c>
    </row>
    <row r="806" spans="1:6">
      <c r="A806" s="120" t="s">
        <v>485</v>
      </c>
      <c r="B806" s="120"/>
      <c r="C806" s="121">
        <v>70000</v>
      </c>
      <c r="D806" s="121">
        <v>-70000</v>
      </c>
      <c r="E806" s="121">
        <v>-100</v>
      </c>
      <c r="F806" s="121">
        <v>0</v>
      </c>
    </row>
    <row r="807" spans="1:6" s="105" customFormat="1">
      <c r="A807" s="102">
        <v>4</v>
      </c>
      <c r="B807" s="103" t="s">
        <v>200</v>
      </c>
      <c r="C807" s="104">
        <v>70000</v>
      </c>
      <c r="D807" s="104">
        <v>-70000</v>
      </c>
      <c r="E807" s="104">
        <v>-100</v>
      </c>
      <c r="F807" s="104">
        <v>0</v>
      </c>
    </row>
    <row r="808" spans="1:6" s="105" customFormat="1">
      <c r="A808" s="102">
        <v>42</v>
      </c>
      <c r="B808" s="103" t="s">
        <v>201</v>
      </c>
      <c r="C808" s="104">
        <v>70000</v>
      </c>
      <c r="D808" s="104">
        <v>-70000</v>
      </c>
      <c r="E808" s="104">
        <v>-100</v>
      </c>
      <c r="F808" s="104">
        <v>0</v>
      </c>
    </row>
    <row r="809" spans="1:6" s="109" customFormat="1">
      <c r="A809" s="106">
        <v>421</v>
      </c>
      <c r="B809" s="107" t="s">
        <v>219</v>
      </c>
      <c r="C809" s="108">
        <v>70000</v>
      </c>
      <c r="D809" s="108">
        <v>-70000</v>
      </c>
      <c r="E809" s="108">
        <v>-100</v>
      </c>
      <c r="F809" s="108">
        <v>0</v>
      </c>
    </row>
    <row r="810" spans="1:6">
      <c r="A810" s="118" t="s">
        <v>487</v>
      </c>
      <c r="B810" s="118"/>
      <c r="C810" s="119">
        <v>130000</v>
      </c>
      <c r="D810" s="119">
        <v>-130000</v>
      </c>
      <c r="E810" s="119">
        <v>-100</v>
      </c>
      <c r="F810" s="119">
        <v>0</v>
      </c>
    </row>
    <row r="811" spans="1:6">
      <c r="A811" s="120" t="s">
        <v>485</v>
      </c>
      <c r="B811" s="120"/>
      <c r="C811" s="121">
        <v>130000</v>
      </c>
      <c r="D811" s="121">
        <v>-130000</v>
      </c>
      <c r="E811" s="121">
        <v>-100</v>
      </c>
      <c r="F811" s="121">
        <v>0</v>
      </c>
    </row>
    <row r="812" spans="1:6" s="105" customFormat="1">
      <c r="A812" s="102">
        <v>4</v>
      </c>
      <c r="B812" s="103" t="s">
        <v>200</v>
      </c>
      <c r="C812" s="104">
        <v>130000</v>
      </c>
      <c r="D812" s="104">
        <v>-130000</v>
      </c>
      <c r="E812" s="104">
        <v>-100</v>
      </c>
      <c r="F812" s="104">
        <v>0</v>
      </c>
    </row>
    <row r="813" spans="1:6" s="105" customFormat="1">
      <c r="A813" s="102">
        <v>42</v>
      </c>
      <c r="B813" s="103" t="s">
        <v>201</v>
      </c>
      <c r="C813" s="104">
        <v>130000</v>
      </c>
      <c r="D813" s="104">
        <v>-130000</v>
      </c>
      <c r="E813" s="104">
        <v>-100</v>
      </c>
      <c r="F813" s="104">
        <v>0</v>
      </c>
    </row>
    <row r="814" spans="1:6" s="109" customFormat="1">
      <c r="A814" s="106">
        <v>421</v>
      </c>
      <c r="B814" s="107" t="s">
        <v>219</v>
      </c>
      <c r="C814" s="108">
        <v>130000</v>
      </c>
      <c r="D814" s="108">
        <v>-130000</v>
      </c>
      <c r="E814" s="108">
        <v>-100</v>
      </c>
      <c r="F814" s="108">
        <v>0</v>
      </c>
    </row>
    <row r="815" spans="1:6">
      <c r="A815" s="100" t="s">
        <v>328</v>
      </c>
      <c r="B815" s="100"/>
      <c r="C815" s="101">
        <v>100000</v>
      </c>
      <c r="D815" s="101">
        <v>0</v>
      </c>
      <c r="E815" s="101">
        <v>0</v>
      </c>
      <c r="F815" s="101">
        <v>100000</v>
      </c>
    </row>
    <row r="816" spans="1:6">
      <c r="A816" s="118" t="s">
        <v>486</v>
      </c>
      <c r="B816" s="118"/>
      <c r="C816" s="119">
        <v>100000</v>
      </c>
      <c r="D816" s="119">
        <v>0</v>
      </c>
      <c r="E816" s="119">
        <v>0</v>
      </c>
      <c r="F816" s="119">
        <v>100000</v>
      </c>
    </row>
    <row r="817" spans="1:6">
      <c r="A817" s="120" t="s">
        <v>485</v>
      </c>
      <c r="B817" s="120"/>
      <c r="C817" s="121">
        <v>100000</v>
      </c>
      <c r="D817" s="121">
        <v>0</v>
      </c>
      <c r="E817" s="121">
        <v>0</v>
      </c>
      <c r="F817" s="121">
        <v>100000</v>
      </c>
    </row>
    <row r="818" spans="1:6" s="105" customFormat="1">
      <c r="A818" s="102">
        <v>4</v>
      </c>
      <c r="B818" s="103" t="s">
        <v>200</v>
      </c>
      <c r="C818" s="104">
        <v>100000</v>
      </c>
      <c r="D818" s="104">
        <v>0</v>
      </c>
      <c r="E818" s="104">
        <v>0</v>
      </c>
      <c r="F818" s="104">
        <v>100000</v>
      </c>
    </row>
    <row r="819" spans="1:6" s="105" customFormat="1">
      <c r="A819" s="102">
        <v>42</v>
      </c>
      <c r="B819" s="103" t="s">
        <v>201</v>
      </c>
      <c r="C819" s="104">
        <v>100000</v>
      </c>
      <c r="D819" s="104">
        <v>0</v>
      </c>
      <c r="E819" s="104">
        <v>0</v>
      </c>
      <c r="F819" s="104">
        <v>100000</v>
      </c>
    </row>
    <row r="820" spans="1:6" s="109" customFormat="1">
      <c r="A820" s="106">
        <v>421</v>
      </c>
      <c r="B820" s="107" t="s">
        <v>219</v>
      </c>
      <c r="C820" s="108">
        <v>100000</v>
      </c>
      <c r="D820" s="108">
        <v>0</v>
      </c>
      <c r="E820" s="108">
        <v>0</v>
      </c>
      <c r="F820" s="108">
        <v>100000</v>
      </c>
    </row>
    <row r="821" spans="1:6">
      <c r="A821" s="100" t="s">
        <v>329</v>
      </c>
      <c r="B821" s="100"/>
      <c r="C821" s="101">
        <v>200000</v>
      </c>
      <c r="D821" s="101">
        <v>0</v>
      </c>
      <c r="E821" s="101">
        <v>0</v>
      </c>
      <c r="F821" s="101">
        <v>200000</v>
      </c>
    </row>
    <row r="822" spans="1:6">
      <c r="A822" s="118" t="s">
        <v>486</v>
      </c>
      <c r="B822" s="118"/>
      <c r="C822" s="119">
        <v>100000</v>
      </c>
      <c r="D822" s="119">
        <v>0</v>
      </c>
      <c r="E822" s="119">
        <v>0</v>
      </c>
      <c r="F822" s="119">
        <v>100000</v>
      </c>
    </row>
    <row r="823" spans="1:6">
      <c r="A823" s="120" t="s">
        <v>485</v>
      </c>
      <c r="B823" s="120"/>
      <c r="C823" s="121">
        <v>100000</v>
      </c>
      <c r="D823" s="121">
        <v>0</v>
      </c>
      <c r="E823" s="121">
        <v>0</v>
      </c>
      <c r="F823" s="121">
        <v>100000</v>
      </c>
    </row>
    <row r="824" spans="1:6" s="105" customFormat="1">
      <c r="A824" s="102">
        <v>4</v>
      </c>
      <c r="B824" s="103" t="s">
        <v>200</v>
      </c>
      <c r="C824" s="104">
        <v>100000</v>
      </c>
      <c r="D824" s="104">
        <v>0</v>
      </c>
      <c r="E824" s="104">
        <v>0</v>
      </c>
      <c r="F824" s="104">
        <v>100000</v>
      </c>
    </row>
    <row r="825" spans="1:6" s="105" customFormat="1">
      <c r="A825" s="102">
        <v>42</v>
      </c>
      <c r="B825" s="103" t="s">
        <v>201</v>
      </c>
      <c r="C825" s="104">
        <v>100000</v>
      </c>
      <c r="D825" s="104">
        <v>0</v>
      </c>
      <c r="E825" s="104">
        <v>0</v>
      </c>
      <c r="F825" s="104">
        <v>100000</v>
      </c>
    </row>
    <row r="826" spans="1:6" s="109" customFormat="1">
      <c r="A826" s="106">
        <v>421</v>
      </c>
      <c r="B826" s="107" t="s">
        <v>219</v>
      </c>
      <c r="C826" s="108">
        <v>100000</v>
      </c>
      <c r="D826" s="108">
        <v>0</v>
      </c>
      <c r="E826" s="108">
        <v>0</v>
      </c>
      <c r="F826" s="108">
        <v>100000</v>
      </c>
    </row>
    <row r="827" spans="1:6">
      <c r="A827" s="118" t="s">
        <v>470</v>
      </c>
      <c r="B827" s="118"/>
      <c r="C827" s="119">
        <v>100000</v>
      </c>
      <c r="D827" s="119">
        <v>0</v>
      </c>
      <c r="E827" s="119">
        <v>0</v>
      </c>
      <c r="F827" s="119">
        <v>100000</v>
      </c>
    </row>
    <row r="828" spans="1:6">
      <c r="A828" s="120" t="s">
        <v>485</v>
      </c>
      <c r="B828" s="120"/>
      <c r="C828" s="121">
        <v>100000</v>
      </c>
      <c r="D828" s="121">
        <v>0</v>
      </c>
      <c r="E828" s="121">
        <v>0</v>
      </c>
      <c r="F828" s="121">
        <v>100000</v>
      </c>
    </row>
    <row r="829" spans="1:6" s="105" customFormat="1">
      <c r="A829" s="102">
        <v>4</v>
      </c>
      <c r="B829" s="103" t="s">
        <v>200</v>
      </c>
      <c r="C829" s="104">
        <v>100000</v>
      </c>
      <c r="D829" s="104">
        <v>0</v>
      </c>
      <c r="E829" s="104">
        <v>0</v>
      </c>
      <c r="F829" s="104">
        <v>100000</v>
      </c>
    </row>
    <row r="830" spans="1:6" s="105" customFormat="1">
      <c r="A830" s="102">
        <v>42</v>
      </c>
      <c r="B830" s="103" t="s">
        <v>201</v>
      </c>
      <c r="C830" s="104">
        <v>100000</v>
      </c>
      <c r="D830" s="104">
        <v>0</v>
      </c>
      <c r="E830" s="104">
        <v>0</v>
      </c>
      <c r="F830" s="104">
        <v>100000</v>
      </c>
    </row>
    <row r="831" spans="1:6" s="109" customFormat="1">
      <c r="A831" s="106">
        <v>421</v>
      </c>
      <c r="B831" s="107" t="s">
        <v>219</v>
      </c>
      <c r="C831" s="108">
        <v>100000</v>
      </c>
      <c r="D831" s="108">
        <v>0</v>
      </c>
      <c r="E831" s="108">
        <v>0</v>
      </c>
      <c r="F831" s="108">
        <v>100000</v>
      </c>
    </row>
    <row r="832" spans="1:6">
      <c r="A832" s="100" t="s">
        <v>330</v>
      </c>
      <c r="B832" s="100"/>
      <c r="C832" s="101">
        <v>100000</v>
      </c>
      <c r="D832" s="101">
        <v>100000</v>
      </c>
      <c r="E832" s="101">
        <v>100</v>
      </c>
      <c r="F832" s="101">
        <v>200000</v>
      </c>
    </row>
    <row r="833" spans="1:6">
      <c r="A833" s="118" t="s">
        <v>486</v>
      </c>
      <c r="B833" s="118"/>
      <c r="C833" s="119">
        <v>0</v>
      </c>
      <c r="D833" s="119">
        <v>137380.35999999999</v>
      </c>
      <c r="E833" s="119"/>
      <c r="F833" s="119">
        <v>137380.35999999999</v>
      </c>
    </row>
    <row r="834" spans="1:6">
      <c r="A834" s="120" t="s">
        <v>488</v>
      </c>
      <c r="B834" s="120"/>
      <c r="C834" s="121">
        <v>0</v>
      </c>
      <c r="D834" s="121">
        <v>137380.35999999999</v>
      </c>
      <c r="E834" s="121"/>
      <c r="F834" s="121">
        <v>137380.35999999999</v>
      </c>
    </row>
    <row r="835" spans="1:6" s="105" customFormat="1">
      <c r="A835" s="102">
        <v>4</v>
      </c>
      <c r="B835" s="103" t="s">
        <v>200</v>
      </c>
      <c r="C835" s="104">
        <v>0</v>
      </c>
      <c r="D835" s="104">
        <v>137380.35999999999</v>
      </c>
      <c r="E835" s="104"/>
      <c r="F835" s="104">
        <v>137380.35999999999</v>
      </c>
    </row>
    <row r="836" spans="1:6" s="105" customFormat="1">
      <c r="A836" s="102">
        <v>42</v>
      </c>
      <c r="B836" s="103" t="s">
        <v>201</v>
      </c>
      <c r="C836" s="104">
        <v>0</v>
      </c>
      <c r="D836" s="104">
        <v>137380.35999999999</v>
      </c>
      <c r="E836" s="104"/>
      <c r="F836" s="104">
        <v>137380.35999999999</v>
      </c>
    </row>
    <row r="837" spans="1:6" s="109" customFormat="1">
      <c r="A837" s="106">
        <v>421</v>
      </c>
      <c r="B837" s="107" t="s">
        <v>219</v>
      </c>
      <c r="C837" s="108">
        <v>0</v>
      </c>
      <c r="D837" s="108">
        <v>137380.35999999999</v>
      </c>
      <c r="E837" s="108"/>
      <c r="F837" s="108">
        <v>137380.35999999999</v>
      </c>
    </row>
    <row r="838" spans="1:6">
      <c r="A838" s="118" t="s">
        <v>487</v>
      </c>
      <c r="B838" s="118"/>
      <c r="C838" s="119">
        <v>100000</v>
      </c>
      <c r="D838" s="119">
        <v>-43930.36</v>
      </c>
      <c r="E838" s="119">
        <v>-43.93036</v>
      </c>
      <c r="F838" s="119">
        <v>56069.64</v>
      </c>
    </row>
    <row r="839" spans="1:6">
      <c r="A839" s="120" t="s">
        <v>488</v>
      </c>
      <c r="B839" s="120"/>
      <c r="C839" s="121">
        <v>100000</v>
      </c>
      <c r="D839" s="121">
        <v>-43930.36</v>
      </c>
      <c r="E839" s="121">
        <v>-43.93036</v>
      </c>
      <c r="F839" s="121">
        <v>56069.64</v>
      </c>
    </row>
    <row r="840" spans="1:6" s="105" customFormat="1">
      <c r="A840" s="102">
        <v>4</v>
      </c>
      <c r="B840" s="103" t="s">
        <v>200</v>
      </c>
      <c r="C840" s="104">
        <v>100000</v>
      </c>
      <c r="D840" s="104">
        <v>-43930.36</v>
      </c>
      <c r="E840" s="104">
        <v>-43.93036</v>
      </c>
      <c r="F840" s="104">
        <v>56069.64</v>
      </c>
    </row>
    <row r="841" spans="1:6" s="105" customFormat="1">
      <c r="A841" s="102">
        <v>42</v>
      </c>
      <c r="B841" s="103" t="s">
        <v>201</v>
      </c>
      <c r="C841" s="104">
        <v>100000</v>
      </c>
      <c r="D841" s="104">
        <v>-43930.36</v>
      </c>
      <c r="E841" s="104">
        <v>-43.93036</v>
      </c>
      <c r="F841" s="104">
        <v>56069.64</v>
      </c>
    </row>
    <row r="842" spans="1:6" s="109" customFormat="1">
      <c r="A842" s="106">
        <v>421</v>
      </c>
      <c r="B842" s="107" t="s">
        <v>219</v>
      </c>
      <c r="C842" s="108">
        <v>100000</v>
      </c>
      <c r="D842" s="108">
        <v>-43930.36</v>
      </c>
      <c r="E842" s="108">
        <v>-43.93036</v>
      </c>
      <c r="F842" s="108">
        <v>56069.64</v>
      </c>
    </row>
    <row r="843" spans="1:6">
      <c r="A843" s="118" t="s">
        <v>470</v>
      </c>
      <c r="B843" s="118"/>
      <c r="C843" s="119">
        <v>0</v>
      </c>
      <c r="D843" s="119">
        <v>6550</v>
      </c>
      <c r="E843" s="119"/>
      <c r="F843" s="119">
        <v>6550</v>
      </c>
    </row>
    <row r="844" spans="1:6">
      <c r="A844" s="120" t="s">
        <v>488</v>
      </c>
      <c r="B844" s="120"/>
      <c r="C844" s="121">
        <v>0</v>
      </c>
      <c r="D844" s="121">
        <v>6550</v>
      </c>
      <c r="E844" s="121"/>
      <c r="F844" s="121">
        <v>6550</v>
      </c>
    </row>
    <row r="845" spans="1:6" s="105" customFormat="1">
      <c r="A845" s="102">
        <v>4</v>
      </c>
      <c r="B845" s="103" t="s">
        <v>200</v>
      </c>
      <c r="C845" s="104">
        <v>0</v>
      </c>
      <c r="D845" s="104">
        <v>6550</v>
      </c>
      <c r="E845" s="104"/>
      <c r="F845" s="104">
        <v>6550</v>
      </c>
    </row>
    <row r="846" spans="1:6" s="105" customFormat="1">
      <c r="A846" s="102">
        <v>42</v>
      </c>
      <c r="B846" s="103" t="s">
        <v>201</v>
      </c>
      <c r="C846" s="104">
        <v>0</v>
      </c>
      <c r="D846" s="104">
        <v>6550</v>
      </c>
      <c r="E846" s="104"/>
      <c r="F846" s="104">
        <v>6550</v>
      </c>
    </row>
    <row r="847" spans="1:6" s="109" customFormat="1">
      <c r="A847" s="106">
        <v>421</v>
      </c>
      <c r="B847" s="107" t="s">
        <v>219</v>
      </c>
      <c r="C847" s="108">
        <v>0</v>
      </c>
      <c r="D847" s="108">
        <v>6550</v>
      </c>
      <c r="E847" s="108"/>
      <c r="F847" s="108">
        <v>6550</v>
      </c>
    </row>
    <row r="848" spans="1:6">
      <c r="A848" s="100" t="s">
        <v>331</v>
      </c>
      <c r="B848" s="100"/>
      <c r="C848" s="101">
        <v>100000</v>
      </c>
      <c r="D848" s="101">
        <v>50000</v>
      </c>
      <c r="E848" s="101">
        <v>50</v>
      </c>
      <c r="F848" s="101">
        <v>150000</v>
      </c>
    </row>
    <row r="849" spans="1:6">
      <c r="A849" s="118" t="s">
        <v>486</v>
      </c>
      <c r="B849" s="118"/>
      <c r="C849" s="119">
        <v>100000</v>
      </c>
      <c r="D849" s="119">
        <v>50000</v>
      </c>
      <c r="E849" s="119">
        <v>50</v>
      </c>
      <c r="F849" s="119">
        <v>150000</v>
      </c>
    </row>
    <row r="850" spans="1:6">
      <c r="A850" s="120" t="s">
        <v>485</v>
      </c>
      <c r="B850" s="120"/>
      <c r="C850" s="121">
        <v>100000</v>
      </c>
      <c r="D850" s="121">
        <v>50000</v>
      </c>
      <c r="E850" s="121">
        <v>50</v>
      </c>
      <c r="F850" s="121">
        <v>150000</v>
      </c>
    </row>
    <row r="851" spans="1:6" s="105" customFormat="1">
      <c r="A851" s="102">
        <v>4</v>
      </c>
      <c r="B851" s="103" t="s">
        <v>200</v>
      </c>
      <c r="C851" s="104">
        <v>100000</v>
      </c>
      <c r="D851" s="104">
        <v>50000</v>
      </c>
      <c r="E851" s="104">
        <v>50</v>
      </c>
      <c r="F851" s="104">
        <v>150000</v>
      </c>
    </row>
    <row r="852" spans="1:6" s="105" customFormat="1">
      <c r="A852" s="102">
        <v>42</v>
      </c>
      <c r="B852" s="103" t="s">
        <v>201</v>
      </c>
      <c r="C852" s="104">
        <v>100000</v>
      </c>
      <c r="D852" s="104">
        <v>50000</v>
      </c>
      <c r="E852" s="104">
        <v>50</v>
      </c>
      <c r="F852" s="104">
        <v>150000</v>
      </c>
    </row>
    <row r="853" spans="1:6" s="109" customFormat="1">
      <c r="A853" s="106">
        <v>421</v>
      </c>
      <c r="B853" s="107" t="s">
        <v>219</v>
      </c>
      <c r="C853" s="108">
        <v>100000</v>
      </c>
      <c r="D853" s="108">
        <v>50000</v>
      </c>
      <c r="E853" s="108">
        <v>50</v>
      </c>
      <c r="F853" s="108">
        <v>150000</v>
      </c>
    </row>
    <row r="854" spans="1:6">
      <c r="A854" s="100" t="s">
        <v>332</v>
      </c>
      <c r="B854" s="100"/>
      <c r="C854" s="101">
        <v>100000</v>
      </c>
      <c r="D854" s="101">
        <v>-100000</v>
      </c>
      <c r="E854" s="101">
        <v>-100</v>
      </c>
      <c r="F854" s="101">
        <v>0</v>
      </c>
    </row>
    <row r="855" spans="1:6">
      <c r="A855" s="118" t="s">
        <v>486</v>
      </c>
      <c r="B855" s="118"/>
      <c r="C855" s="119">
        <v>100000</v>
      </c>
      <c r="D855" s="119">
        <v>-100000</v>
      </c>
      <c r="E855" s="119">
        <v>-100</v>
      </c>
      <c r="F855" s="119">
        <v>0</v>
      </c>
    </row>
    <row r="856" spans="1:6">
      <c r="A856" s="120" t="s">
        <v>485</v>
      </c>
      <c r="B856" s="120"/>
      <c r="C856" s="121">
        <v>100000</v>
      </c>
      <c r="D856" s="121">
        <v>-100000</v>
      </c>
      <c r="E856" s="121">
        <v>-100</v>
      </c>
      <c r="F856" s="121">
        <v>0</v>
      </c>
    </row>
    <row r="857" spans="1:6" s="105" customFormat="1">
      <c r="A857" s="102">
        <v>4</v>
      </c>
      <c r="B857" s="103" t="s">
        <v>200</v>
      </c>
      <c r="C857" s="104">
        <v>100000</v>
      </c>
      <c r="D857" s="104">
        <v>-100000</v>
      </c>
      <c r="E857" s="104">
        <v>-100</v>
      </c>
      <c r="F857" s="104">
        <v>0</v>
      </c>
    </row>
    <row r="858" spans="1:6" s="105" customFormat="1">
      <c r="A858" s="102">
        <v>42</v>
      </c>
      <c r="B858" s="103" t="s">
        <v>201</v>
      </c>
      <c r="C858" s="104">
        <v>100000</v>
      </c>
      <c r="D858" s="104">
        <v>-100000</v>
      </c>
      <c r="E858" s="104">
        <v>-100</v>
      </c>
      <c r="F858" s="104">
        <v>0</v>
      </c>
    </row>
    <row r="859" spans="1:6" s="109" customFormat="1">
      <c r="A859" s="106">
        <v>421</v>
      </c>
      <c r="B859" s="107" t="s">
        <v>219</v>
      </c>
      <c r="C859" s="108">
        <v>100000</v>
      </c>
      <c r="D859" s="108">
        <v>-100000</v>
      </c>
      <c r="E859" s="108">
        <v>-100</v>
      </c>
      <c r="F859" s="108">
        <v>0</v>
      </c>
    </row>
    <row r="860" spans="1:6">
      <c r="A860" s="100" t="s">
        <v>333</v>
      </c>
      <c r="B860" s="100"/>
      <c r="C860" s="101">
        <v>200000</v>
      </c>
      <c r="D860" s="101">
        <v>150000</v>
      </c>
      <c r="E860" s="101">
        <v>75</v>
      </c>
      <c r="F860" s="101">
        <v>350000</v>
      </c>
    </row>
    <row r="861" spans="1:6">
      <c r="A861" s="118" t="s">
        <v>486</v>
      </c>
      <c r="B861" s="118"/>
      <c r="C861" s="119">
        <v>200000</v>
      </c>
      <c r="D861" s="119">
        <v>150000</v>
      </c>
      <c r="E861" s="119">
        <v>75</v>
      </c>
      <c r="F861" s="119">
        <v>350000</v>
      </c>
    </row>
    <row r="862" spans="1:6">
      <c r="A862" s="120" t="s">
        <v>485</v>
      </c>
      <c r="B862" s="120"/>
      <c r="C862" s="121">
        <v>200000</v>
      </c>
      <c r="D862" s="121">
        <v>150000</v>
      </c>
      <c r="E862" s="121">
        <v>75</v>
      </c>
      <c r="F862" s="121">
        <v>350000</v>
      </c>
    </row>
    <row r="863" spans="1:6" s="105" customFormat="1">
      <c r="A863" s="102">
        <v>4</v>
      </c>
      <c r="B863" s="103" t="s">
        <v>200</v>
      </c>
      <c r="C863" s="104">
        <v>200000</v>
      </c>
      <c r="D863" s="104">
        <v>150000</v>
      </c>
      <c r="E863" s="104">
        <v>75</v>
      </c>
      <c r="F863" s="104">
        <v>350000</v>
      </c>
    </row>
    <row r="864" spans="1:6" s="105" customFormat="1">
      <c r="A864" s="102">
        <v>42</v>
      </c>
      <c r="B864" s="103" t="s">
        <v>201</v>
      </c>
      <c r="C864" s="104">
        <v>200000</v>
      </c>
      <c r="D864" s="104">
        <v>150000</v>
      </c>
      <c r="E864" s="104">
        <v>75</v>
      </c>
      <c r="F864" s="104">
        <v>350000</v>
      </c>
    </row>
    <row r="865" spans="1:6" s="109" customFormat="1">
      <c r="A865" s="106">
        <v>421</v>
      </c>
      <c r="B865" s="107" t="s">
        <v>219</v>
      </c>
      <c r="C865" s="108">
        <v>200000</v>
      </c>
      <c r="D865" s="108">
        <v>150000</v>
      </c>
      <c r="E865" s="108">
        <v>75</v>
      </c>
      <c r="F865" s="108">
        <v>350000</v>
      </c>
    </row>
    <row r="866" spans="1:6">
      <c r="A866" s="100" t="s">
        <v>334</v>
      </c>
      <c r="B866" s="100"/>
      <c r="C866" s="101">
        <v>200000</v>
      </c>
      <c r="D866" s="101">
        <v>150000</v>
      </c>
      <c r="E866" s="101">
        <v>75</v>
      </c>
      <c r="F866" s="101">
        <v>350000</v>
      </c>
    </row>
    <row r="867" spans="1:6">
      <c r="A867" s="118" t="s">
        <v>486</v>
      </c>
      <c r="B867" s="118"/>
      <c r="C867" s="119">
        <v>200000</v>
      </c>
      <c r="D867" s="119">
        <v>150000</v>
      </c>
      <c r="E867" s="119">
        <v>75</v>
      </c>
      <c r="F867" s="119">
        <v>350000</v>
      </c>
    </row>
    <row r="868" spans="1:6">
      <c r="A868" s="120" t="s">
        <v>485</v>
      </c>
      <c r="B868" s="120"/>
      <c r="C868" s="121">
        <v>200000</v>
      </c>
      <c r="D868" s="121">
        <v>150000</v>
      </c>
      <c r="E868" s="121">
        <v>75</v>
      </c>
      <c r="F868" s="121">
        <v>350000</v>
      </c>
    </row>
    <row r="869" spans="1:6" s="105" customFormat="1">
      <c r="A869" s="102">
        <v>4</v>
      </c>
      <c r="B869" s="103" t="s">
        <v>200</v>
      </c>
      <c r="C869" s="104">
        <v>200000</v>
      </c>
      <c r="D869" s="104">
        <v>150000</v>
      </c>
      <c r="E869" s="104">
        <v>75</v>
      </c>
      <c r="F869" s="104">
        <v>350000</v>
      </c>
    </row>
    <row r="870" spans="1:6" s="105" customFormat="1">
      <c r="A870" s="102">
        <v>42</v>
      </c>
      <c r="B870" s="103" t="s">
        <v>201</v>
      </c>
      <c r="C870" s="104">
        <v>200000</v>
      </c>
      <c r="D870" s="104">
        <v>150000</v>
      </c>
      <c r="E870" s="104">
        <v>75</v>
      </c>
      <c r="F870" s="104">
        <v>350000</v>
      </c>
    </row>
    <row r="871" spans="1:6" s="109" customFormat="1">
      <c r="A871" s="106">
        <v>421</v>
      </c>
      <c r="B871" s="107" t="s">
        <v>219</v>
      </c>
      <c r="C871" s="108">
        <v>200000</v>
      </c>
      <c r="D871" s="108">
        <v>150000</v>
      </c>
      <c r="E871" s="108">
        <v>75</v>
      </c>
      <c r="F871" s="108">
        <v>350000</v>
      </c>
    </row>
    <row r="872" spans="1:6">
      <c r="A872" s="100" t="s">
        <v>335</v>
      </c>
      <c r="B872" s="100"/>
      <c r="C872" s="101">
        <v>200000</v>
      </c>
      <c r="D872" s="101">
        <v>50000</v>
      </c>
      <c r="E872" s="101">
        <v>25</v>
      </c>
      <c r="F872" s="101">
        <v>250000</v>
      </c>
    </row>
    <row r="873" spans="1:6">
      <c r="A873" s="118" t="s">
        <v>486</v>
      </c>
      <c r="B873" s="118"/>
      <c r="C873" s="119">
        <v>200000</v>
      </c>
      <c r="D873" s="119">
        <v>50000</v>
      </c>
      <c r="E873" s="119">
        <v>25</v>
      </c>
      <c r="F873" s="119">
        <v>250000</v>
      </c>
    </row>
    <row r="874" spans="1:6">
      <c r="A874" s="120" t="s">
        <v>485</v>
      </c>
      <c r="B874" s="120"/>
      <c r="C874" s="121">
        <v>200000</v>
      </c>
      <c r="D874" s="121">
        <v>50000</v>
      </c>
      <c r="E874" s="121">
        <v>25</v>
      </c>
      <c r="F874" s="121">
        <v>250000</v>
      </c>
    </row>
    <row r="875" spans="1:6" s="105" customFormat="1">
      <c r="A875" s="102">
        <v>4</v>
      </c>
      <c r="B875" s="103" t="s">
        <v>200</v>
      </c>
      <c r="C875" s="104">
        <v>200000</v>
      </c>
      <c r="D875" s="104">
        <v>50000</v>
      </c>
      <c r="E875" s="104">
        <v>25</v>
      </c>
      <c r="F875" s="104">
        <v>250000</v>
      </c>
    </row>
    <row r="876" spans="1:6" s="105" customFormat="1">
      <c r="A876" s="102">
        <v>42</v>
      </c>
      <c r="B876" s="103" t="s">
        <v>201</v>
      </c>
      <c r="C876" s="104">
        <v>200000</v>
      </c>
      <c r="D876" s="104">
        <v>50000</v>
      </c>
      <c r="E876" s="104">
        <v>25</v>
      </c>
      <c r="F876" s="104">
        <v>250000</v>
      </c>
    </row>
    <row r="877" spans="1:6" s="109" customFormat="1">
      <c r="A877" s="106">
        <v>421</v>
      </c>
      <c r="B877" s="107" t="s">
        <v>219</v>
      </c>
      <c r="C877" s="108">
        <v>200000</v>
      </c>
      <c r="D877" s="108">
        <v>50000</v>
      </c>
      <c r="E877" s="108">
        <v>25</v>
      </c>
      <c r="F877" s="108">
        <v>250000</v>
      </c>
    </row>
    <row r="878" spans="1:6">
      <c r="A878" s="100" t="s">
        <v>336</v>
      </c>
      <c r="B878" s="100"/>
      <c r="C878" s="101">
        <v>100000</v>
      </c>
      <c r="D878" s="101">
        <v>0</v>
      </c>
      <c r="E878" s="101">
        <v>0</v>
      </c>
      <c r="F878" s="101">
        <v>100000</v>
      </c>
    </row>
    <row r="879" spans="1:6">
      <c r="A879" s="118" t="s">
        <v>486</v>
      </c>
      <c r="B879" s="118"/>
      <c r="C879" s="119">
        <v>100000</v>
      </c>
      <c r="D879" s="119">
        <v>0</v>
      </c>
      <c r="E879" s="119">
        <v>0</v>
      </c>
      <c r="F879" s="119">
        <v>100000</v>
      </c>
    </row>
    <row r="880" spans="1:6">
      <c r="A880" s="120" t="s">
        <v>485</v>
      </c>
      <c r="B880" s="120"/>
      <c r="C880" s="121">
        <v>100000</v>
      </c>
      <c r="D880" s="121">
        <v>0</v>
      </c>
      <c r="E880" s="121">
        <v>0</v>
      </c>
      <c r="F880" s="121">
        <v>100000</v>
      </c>
    </row>
    <row r="881" spans="1:6" s="105" customFormat="1">
      <c r="A881" s="102">
        <v>4</v>
      </c>
      <c r="B881" s="103" t="s">
        <v>200</v>
      </c>
      <c r="C881" s="104">
        <v>100000</v>
      </c>
      <c r="D881" s="104">
        <v>0</v>
      </c>
      <c r="E881" s="104">
        <v>0</v>
      </c>
      <c r="F881" s="104">
        <v>100000</v>
      </c>
    </row>
    <row r="882" spans="1:6" s="105" customFormat="1">
      <c r="A882" s="102">
        <v>42</v>
      </c>
      <c r="B882" s="103" t="s">
        <v>201</v>
      </c>
      <c r="C882" s="104">
        <v>100000</v>
      </c>
      <c r="D882" s="104">
        <v>0</v>
      </c>
      <c r="E882" s="104">
        <v>0</v>
      </c>
      <c r="F882" s="104">
        <v>100000</v>
      </c>
    </row>
    <row r="883" spans="1:6" s="109" customFormat="1">
      <c r="A883" s="106">
        <v>421</v>
      </c>
      <c r="B883" s="107" t="s">
        <v>219</v>
      </c>
      <c r="C883" s="108">
        <v>100000</v>
      </c>
      <c r="D883" s="108">
        <v>0</v>
      </c>
      <c r="E883" s="108">
        <v>0</v>
      </c>
      <c r="F883" s="108">
        <v>100000</v>
      </c>
    </row>
    <row r="884" spans="1:6">
      <c r="A884" s="100" t="s">
        <v>337</v>
      </c>
      <c r="B884" s="100"/>
      <c r="C884" s="101">
        <v>100000</v>
      </c>
      <c r="D884" s="101">
        <v>0</v>
      </c>
      <c r="E884" s="101">
        <v>0</v>
      </c>
      <c r="F884" s="101">
        <v>100000</v>
      </c>
    </row>
    <row r="885" spans="1:6">
      <c r="A885" s="118" t="s">
        <v>486</v>
      </c>
      <c r="B885" s="118"/>
      <c r="C885" s="119">
        <v>100000</v>
      </c>
      <c r="D885" s="119">
        <v>0</v>
      </c>
      <c r="E885" s="119">
        <v>0</v>
      </c>
      <c r="F885" s="119">
        <v>100000</v>
      </c>
    </row>
    <row r="886" spans="1:6">
      <c r="A886" s="120" t="s">
        <v>485</v>
      </c>
      <c r="B886" s="120"/>
      <c r="C886" s="121">
        <v>100000</v>
      </c>
      <c r="D886" s="121">
        <v>0</v>
      </c>
      <c r="E886" s="121">
        <v>0</v>
      </c>
      <c r="F886" s="121">
        <v>100000</v>
      </c>
    </row>
    <row r="887" spans="1:6" s="105" customFormat="1">
      <c r="A887" s="102">
        <v>4</v>
      </c>
      <c r="B887" s="103" t="s">
        <v>200</v>
      </c>
      <c r="C887" s="104">
        <v>100000</v>
      </c>
      <c r="D887" s="104">
        <v>0</v>
      </c>
      <c r="E887" s="104">
        <v>0</v>
      </c>
      <c r="F887" s="104">
        <v>100000</v>
      </c>
    </row>
    <row r="888" spans="1:6" s="105" customFormat="1">
      <c r="A888" s="102">
        <v>42</v>
      </c>
      <c r="B888" s="103" t="s">
        <v>201</v>
      </c>
      <c r="C888" s="104">
        <v>100000</v>
      </c>
      <c r="D888" s="104">
        <v>0</v>
      </c>
      <c r="E888" s="104">
        <v>0</v>
      </c>
      <c r="F888" s="104">
        <v>100000</v>
      </c>
    </row>
    <row r="889" spans="1:6" s="109" customFormat="1">
      <c r="A889" s="106">
        <v>421</v>
      </c>
      <c r="B889" s="107" t="s">
        <v>219</v>
      </c>
      <c r="C889" s="108">
        <v>100000</v>
      </c>
      <c r="D889" s="108">
        <v>0</v>
      </c>
      <c r="E889" s="108">
        <v>0</v>
      </c>
      <c r="F889" s="108">
        <v>100000</v>
      </c>
    </row>
    <row r="890" spans="1:6">
      <c r="A890" s="100" t="s">
        <v>338</v>
      </c>
      <c r="B890" s="100"/>
      <c r="C890" s="101">
        <v>2000000</v>
      </c>
      <c r="D890" s="101">
        <v>450000</v>
      </c>
      <c r="E890" s="101">
        <v>22.5</v>
      </c>
      <c r="F890" s="101">
        <v>2450000</v>
      </c>
    </row>
    <row r="891" spans="1:6">
      <c r="A891" s="100" t="s">
        <v>339</v>
      </c>
      <c r="B891" s="100"/>
      <c r="C891" s="101">
        <v>2000000</v>
      </c>
      <c r="D891" s="101">
        <v>450000</v>
      </c>
      <c r="E891" s="101">
        <v>22.5</v>
      </c>
      <c r="F891" s="101">
        <v>2450000</v>
      </c>
    </row>
    <row r="892" spans="1:6">
      <c r="A892" s="118" t="s">
        <v>486</v>
      </c>
      <c r="B892" s="118"/>
      <c r="C892" s="119">
        <v>1740000</v>
      </c>
      <c r="D892" s="119">
        <v>450000</v>
      </c>
      <c r="E892" s="119">
        <v>25.862068965517203</v>
      </c>
      <c r="F892" s="119">
        <v>2190000</v>
      </c>
    </row>
    <row r="893" spans="1:6">
      <c r="A893" s="120" t="s">
        <v>485</v>
      </c>
      <c r="B893" s="120"/>
      <c r="C893" s="121">
        <v>1740000</v>
      </c>
      <c r="D893" s="121">
        <v>450000</v>
      </c>
      <c r="E893" s="121">
        <v>25.862068965517203</v>
      </c>
      <c r="F893" s="121">
        <v>2190000</v>
      </c>
    </row>
    <row r="894" spans="1:6" s="105" customFormat="1">
      <c r="A894" s="102">
        <v>4</v>
      </c>
      <c r="B894" s="103" t="s">
        <v>200</v>
      </c>
      <c r="C894" s="104">
        <v>1740000</v>
      </c>
      <c r="D894" s="104">
        <v>450000</v>
      </c>
      <c r="E894" s="104">
        <v>25.862068965517203</v>
      </c>
      <c r="F894" s="104">
        <v>2190000</v>
      </c>
    </row>
    <row r="895" spans="1:6" s="105" customFormat="1">
      <c r="A895" s="102">
        <v>41</v>
      </c>
      <c r="B895" s="103" t="s">
        <v>340</v>
      </c>
      <c r="C895" s="104">
        <v>1740000</v>
      </c>
      <c r="D895" s="104">
        <v>450000</v>
      </c>
      <c r="E895" s="104">
        <v>25.862068965517203</v>
      </c>
      <c r="F895" s="104">
        <v>2190000</v>
      </c>
    </row>
    <row r="896" spans="1:6" s="109" customFormat="1">
      <c r="A896" s="106">
        <v>411</v>
      </c>
      <c r="B896" s="107" t="s">
        <v>341</v>
      </c>
      <c r="C896" s="108">
        <v>1740000</v>
      </c>
      <c r="D896" s="108">
        <v>450000</v>
      </c>
      <c r="E896" s="108">
        <v>25.862068965517203</v>
      </c>
      <c r="F896" s="108">
        <v>2190000</v>
      </c>
    </row>
    <row r="897" spans="1:6">
      <c r="A897" s="118" t="s">
        <v>471</v>
      </c>
      <c r="B897" s="118"/>
      <c r="C897" s="119">
        <v>260000</v>
      </c>
      <c r="D897" s="119">
        <v>0</v>
      </c>
      <c r="E897" s="119">
        <v>0</v>
      </c>
      <c r="F897" s="119">
        <v>260000</v>
      </c>
    </row>
    <row r="898" spans="1:6">
      <c r="A898" s="120" t="s">
        <v>485</v>
      </c>
      <c r="B898" s="120"/>
      <c r="C898" s="121">
        <v>260000</v>
      </c>
      <c r="D898" s="121">
        <v>0</v>
      </c>
      <c r="E898" s="121">
        <v>0</v>
      </c>
      <c r="F898" s="121">
        <v>260000</v>
      </c>
    </row>
    <row r="899" spans="1:6" s="105" customFormat="1">
      <c r="A899" s="102">
        <v>4</v>
      </c>
      <c r="B899" s="103" t="s">
        <v>200</v>
      </c>
      <c r="C899" s="104">
        <v>260000</v>
      </c>
      <c r="D899" s="104">
        <v>0</v>
      </c>
      <c r="E899" s="104">
        <v>0</v>
      </c>
      <c r="F899" s="104">
        <v>260000</v>
      </c>
    </row>
    <row r="900" spans="1:6" s="105" customFormat="1">
      <c r="A900" s="102">
        <v>41</v>
      </c>
      <c r="B900" s="103" t="s">
        <v>340</v>
      </c>
      <c r="C900" s="104">
        <v>260000</v>
      </c>
      <c r="D900" s="104">
        <v>0</v>
      </c>
      <c r="E900" s="104">
        <v>0</v>
      </c>
      <c r="F900" s="104">
        <v>260000</v>
      </c>
    </row>
    <row r="901" spans="1:6" s="109" customFormat="1">
      <c r="A901" s="106">
        <v>411</v>
      </c>
      <c r="B901" s="107" t="s">
        <v>341</v>
      </c>
      <c r="C901" s="108">
        <v>260000</v>
      </c>
      <c r="D901" s="108">
        <v>0</v>
      </c>
      <c r="E901" s="108">
        <v>0</v>
      </c>
      <c r="F901" s="108">
        <v>260000</v>
      </c>
    </row>
    <row r="902" spans="1:6">
      <c r="A902" s="100" t="s">
        <v>342</v>
      </c>
      <c r="B902" s="100"/>
      <c r="C902" s="101">
        <v>6950000</v>
      </c>
      <c r="D902" s="101">
        <v>1510000</v>
      </c>
      <c r="E902" s="101">
        <v>21.726618705036</v>
      </c>
      <c r="F902" s="101">
        <v>8460000</v>
      </c>
    </row>
    <row r="903" spans="1:6">
      <c r="A903" s="100" t="s">
        <v>343</v>
      </c>
      <c r="B903" s="100"/>
      <c r="C903" s="101">
        <v>500000</v>
      </c>
      <c r="D903" s="101">
        <v>-400000</v>
      </c>
      <c r="E903" s="101">
        <v>-80</v>
      </c>
      <c r="F903" s="101">
        <v>100000</v>
      </c>
    </row>
    <row r="904" spans="1:6">
      <c r="A904" s="118" t="s">
        <v>486</v>
      </c>
      <c r="B904" s="118"/>
      <c r="C904" s="119">
        <v>500000</v>
      </c>
      <c r="D904" s="119">
        <v>-400000</v>
      </c>
      <c r="E904" s="119">
        <v>-80</v>
      </c>
      <c r="F904" s="119">
        <v>100000</v>
      </c>
    </row>
    <row r="905" spans="1:6">
      <c r="A905" s="120" t="s">
        <v>485</v>
      </c>
      <c r="B905" s="120"/>
      <c r="C905" s="121">
        <v>500000</v>
      </c>
      <c r="D905" s="121">
        <v>-400000</v>
      </c>
      <c r="E905" s="121">
        <v>-80</v>
      </c>
      <c r="F905" s="121">
        <v>100000</v>
      </c>
    </row>
    <row r="906" spans="1:6" s="105" customFormat="1">
      <c r="A906" s="102">
        <v>4</v>
      </c>
      <c r="B906" s="103" t="s">
        <v>200</v>
      </c>
      <c r="C906" s="104">
        <v>500000</v>
      </c>
      <c r="D906" s="104">
        <v>-400000</v>
      </c>
      <c r="E906" s="104">
        <v>-80</v>
      </c>
      <c r="F906" s="104">
        <v>100000</v>
      </c>
    </row>
    <row r="907" spans="1:6" s="105" customFormat="1">
      <c r="A907" s="102">
        <v>42</v>
      </c>
      <c r="B907" s="103" t="s">
        <v>201</v>
      </c>
      <c r="C907" s="104">
        <v>500000</v>
      </c>
      <c r="D907" s="104">
        <v>-400000</v>
      </c>
      <c r="E907" s="104">
        <v>-80</v>
      </c>
      <c r="F907" s="104">
        <v>100000</v>
      </c>
    </row>
    <row r="908" spans="1:6" s="109" customFormat="1">
      <c r="A908" s="106">
        <v>421</v>
      </c>
      <c r="B908" s="107" t="s">
        <v>219</v>
      </c>
      <c r="C908" s="108">
        <v>500000</v>
      </c>
      <c r="D908" s="108">
        <v>-400000</v>
      </c>
      <c r="E908" s="108">
        <v>-80</v>
      </c>
      <c r="F908" s="108">
        <v>100000</v>
      </c>
    </row>
    <row r="909" spans="1:6">
      <c r="A909" s="100" t="s">
        <v>344</v>
      </c>
      <c r="B909" s="100"/>
      <c r="C909" s="101">
        <v>100000</v>
      </c>
      <c r="D909" s="101">
        <v>50000</v>
      </c>
      <c r="E909" s="101">
        <v>50</v>
      </c>
      <c r="F909" s="101">
        <v>150000</v>
      </c>
    </row>
    <row r="910" spans="1:6">
      <c r="A910" s="118" t="s">
        <v>486</v>
      </c>
      <c r="B910" s="118"/>
      <c r="C910" s="119">
        <v>100000</v>
      </c>
      <c r="D910" s="119">
        <v>50000</v>
      </c>
      <c r="E910" s="119">
        <v>50</v>
      </c>
      <c r="F910" s="119">
        <v>150000</v>
      </c>
    </row>
    <row r="911" spans="1:6">
      <c r="A911" s="120" t="s">
        <v>485</v>
      </c>
      <c r="B911" s="120"/>
      <c r="C911" s="121">
        <v>100000</v>
      </c>
      <c r="D911" s="121">
        <v>50000</v>
      </c>
      <c r="E911" s="121">
        <v>50</v>
      </c>
      <c r="F911" s="121">
        <v>150000</v>
      </c>
    </row>
    <row r="912" spans="1:6" s="105" customFormat="1">
      <c r="A912" s="102">
        <v>4</v>
      </c>
      <c r="B912" s="103" t="s">
        <v>200</v>
      </c>
      <c r="C912" s="104">
        <v>100000</v>
      </c>
      <c r="D912" s="104">
        <v>50000</v>
      </c>
      <c r="E912" s="104">
        <v>50</v>
      </c>
      <c r="F912" s="104">
        <v>150000</v>
      </c>
    </row>
    <row r="913" spans="1:6" s="105" customFormat="1">
      <c r="A913" s="102">
        <v>42</v>
      </c>
      <c r="B913" s="103" t="s">
        <v>201</v>
      </c>
      <c r="C913" s="104">
        <v>100000</v>
      </c>
      <c r="D913" s="104">
        <v>50000</v>
      </c>
      <c r="E913" s="104">
        <v>50</v>
      </c>
      <c r="F913" s="104">
        <v>150000</v>
      </c>
    </row>
    <row r="914" spans="1:6" s="109" customFormat="1">
      <c r="A914" s="106">
        <v>421</v>
      </c>
      <c r="B914" s="107" t="s">
        <v>219</v>
      </c>
      <c r="C914" s="108">
        <v>100000</v>
      </c>
      <c r="D914" s="108">
        <v>50000</v>
      </c>
      <c r="E914" s="108">
        <v>50</v>
      </c>
      <c r="F914" s="108">
        <v>150000</v>
      </c>
    </row>
    <row r="915" spans="1:6">
      <c r="A915" s="100" t="s">
        <v>345</v>
      </c>
      <c r="B915" s="100"/>
      <c r="C915" s="101">
        <v>100000</v>
      </c>
      <c r="D915" s="101">
        <v>3650000</v>
      </c>
      <c r="E915" s="101">
        <v>3650</v>
      </c>
      <c r="F915" s="101">
        <v>3750000</v>
      </c>
    </row>
    <row r="916" spans="1:6">
      <c r="A916" s="118" t="s">
        <v>486</v>
      </c>
      <c r="B916" s="118"/>
      <c r="C916" s="119">
        <v>0</v>
      </c>
      <c r="D916" s="119">
        <v>3400000</v>
      </c>
      <c r="E916" s="119"/>
      <c r="F916" s="119">
        <v>3400000</v>
      </c>
    </row>
    <row r="917" spans="1:6">
      <c r="A917" s="120" t="s">
        <v>489</v>
      </c>
      <c r="B917" s="120"/>
      <c r="C917" s="121">
        <v>0</v>
      </c>
      <c r="D917" s="121">
        <v>3400000</v>
      </c>
      <c r="E917" s="121"/>
      <c r="F917" s="121">
        <v>3400000</v>
      </c>
    </row>
    <row r="918" spans="1:6" s="105" customFormat="1">
      <c r="A918" s="102">
        <v>4</v>
      </c>
      <c r="B918" s="103" t="s">
        <v>200</v>
      </c>
      <c r="C918" s="104">
        <v>0</v>
      </c>
      <c r="D918" s="104">
        <v>3400000</v>
      </c>
      <c r="E918" s="104"/>
      <c r="F918" s="104">
        <v>3400000</v>
      </c>
    </row>
    <row r="919" spans="1:6" s="105" customFormat="1">
      <c r="A919" s="102">
        <v>42</v>
      </c>
      <c r="B919" s="103" t="s">
        <v>201</v>
      </c>
      <c r="C919" s="104">
        <v>0</v>
      </c>
      <c r="D919" s="104">
        <v>3400000</v>
      </c>
      <c r="E919" s="104"/>
      <c r="F919" s="104">
        <v>3400000</v>
      </c>
    </row>
    <row r="920" spans="1:6" s="109" customFormat="1">
      <c r="A920" s="106">
        <v>421</v>
      </c>
      <c r="B920" s="107" t="s">
        <v>219</v>
      </c>
      <c r="C920" s="108">
        <v>0</v>
      </c>
      <c r="D920" s="108">
        <v>3400000</v>
      </c>
      <c r="E920" s="108"/>
      <c r="F920" s="108">
        <v>3400000</v>
      </c>
    </row>
    <row r="921" spans="1:6">
      <c r="A921" s="118" t="s">
        <v>471</v>
      </c>
      <c r="B921" s="118"/>
      <c r="C921" s="119">
        <v>100000</v>
      </c>
      <c r="D921" s="119">
        <v>250000</v>
      </c>
      <c r="E921" s="119">
        <v>250</v>
      </c>
      <c r="F921" s="119">
        <v>350000</v>
      </c>
    </row>
    <row r="922" spans="1:6">
      <c r="A922" s="120" t="s">
        <v>489</v>
      </c>
      <c r="B922" s="120"/>
      <c r="C922" s="121">
        <v>100000</v>
      </c>
      <c r="D922" s="121">
        <v>250000</v>
      </c>
      <c r="E922" s="121">
        <v>250</v>
      </c>
      <c r="F922" s="121">
        <v>350000</v>
      </c>
    </row>
    <row r="923" spans="1:6" s="105" customFormat="1">
      <c r="A923" s="102">
        <v>4</v>
      </c>
      <c r="B923" s="103" t="s">
        <v>200</v>
      </c>
      <c r="C923" s="104">
        <v>100000</v>
      </c>
      <c r="D923" s="104">
        <v>250000</v>
      </c>
      <c r="E923" s="104">
        <v>250</v>
      </c>
      <c r="F923" s="104">
        <v>350000</v>
      </c>
    </row>
    <row r="924" spans="1:6" s="105" customFormat="1">
      <c r="A924" s="102">
        <v>42</v>
      </c>
      <c r="B924" s="103" t="s">
        <v>201</v>
      </c>
      <c r="C924" s="104">
        <v>100000</v>
      </c>
      <c r="D924" s="104">
        <v>250000</v>
      </c>
      <c r="E924" s="104">
        <v>250</v>
      </c>
      <c r="F924" s="104">
        <v>350000</v>
      </c>
    </row>
    <row r="925" spans="1:6" s="109" customFormat="1">
      <c r="A925" s="106">
        <v>421</v>
      </c>
      <c r="B925" s="107" t="s">
        <v>219</v>
      </c>
      <c r="C925" s="108">
        <v>100000</v>
      </c>
      <c r="D925" s="108">
        <v>250000</v>
      </c>
      <c r="E925" s="108">
        <v>250</v>
      </c>
      <c r="F925" s="108">
        <v>350000</v>
      </c>
    </row>
    <row r="926" spans="1:6">
      <c r="A926" s="100" t="s">
        <v>346</v>
      </c>
      <c r="B926" s="100"/>
      <c r="C926" s="101">
        <v>100000</v>
      </c>
      <c r="D926" s="101">
        <v>-100000</v>
      </c>
      <c r="E926" s="101">
        <v>-100</v>
      </c>
      <c r="F926" s="101">
        <v>0</v>
      </c>
    </row>
    <row r="927" spans="1:6">
      <c r="A927" s="118" t="s">
        <v>486</v>
      </c>
      <c r="B927" s="118"/>
      <c r="C927" s="119">
        <v>100000</v>
      </c>
      <c r="D927" s="119">
        <v>-100000</v>
      </c>
      <c r="E927" s="119">
        <v>-100</v>
      </c>
      <c r="F927" s="119">
        <v>0</v>
      </c>
    </row>
    <row r="928" spans="1:6">
      <c r="A928" s="120" t="s">
        <v>485</v>
      </c>
      <c r="B928" s="120"/>
      <c r="C928" s="121">
        <v>100000</v>
      </c>
      <c r="D928" s="121">
        <v>-100000</v>
      </c>
      <c r="E928" s="121">
        <v>-100</v>
      </c>
      <c r="F928" s="121">
        <v>0</v>
      </c>
    </row>
    <row r="929" spans="1:6" s="105" customFormat="1">
      <c r="A929" s="102">
        <v>4</v>
      </c>
      <c r="B929" s="103" t="s">
        <v>200</v>
      </c>
      <c r="C929" s="104">
        <v>100000</v>
      </c>
      <c r="D929" s="104">
        <v>-100000</v>
      </c>
      <c r="E929" s="104">
        <v>-100</v>
      </c>
      <c r="F929" s="104">
        <v>0</v>
      </c>
    </row>
    <row r="930" spans="1:6" s="105" customFormat="1">
      <c r="A930" s="102">
        <v>42</v>
      </c>
      <c r="B930" s="103" t="s">
        <v>201</v>
      </c>
      <c r="C930" s="104">
        <v>100000</v>
      </c>
      <c r="D930" s="104">
        <v>-100000</v>
      </c>
      <c r="E930" s="104">
        <v>-100</v>
      </c>
      <c r="F930" s="104">
        <v>0</v>
      </c>
    </row>
    <row r="931" spans="1:6" s="109" customFormat="1">
      <c r="A931" s="106">
        <v>421</v>
      </c>
      <c r="B931" s="107" t="s">
        <v>219</v>
      </c>
      <c r="C931" s="108">
        <v>100000</v>
      </c>
      <c r="D931" s="108">
        <v>-100000</v>
      </c>
      <c r="E931" s="108">
        <v>-100</v>
      </c>
      <c r="F931" s="108">
        <v>0</v>
      </c>
    </row>
    <row r="932" spans="1:6">
      <c r="A932" s="100" t="s">
        <v>347</v>
      </c>
      <c r="B932" s="100"/>
      <c r="C932" s="101">
        <v>500000</v>
      </c>
      <c r="D932" s="101">
        <v>-500000</v>
      </c>
      <c r="E932" s="101">
        <v>-100</v>
      </c>
      <c r="F932" s="101">
        <v>0</v>
      </c>
    </row>
    <row r="933" spans="1:6">
      <c r="A933" s="118" t="s">
        <v>486</v>
      </c>
      <c r="B933" s="118"/>
      <c r="C933" s="119">
        <v>500000</v>
      </c>
      <c r="D933" s="119">
        <v>-500000</v>
      </c>
      <c r="E933" s="119">
        <v>-100</v>
      </c>
      <c r="F933" s="119">
        <v>0</v>
      </c>
    </row>
    <row r="934" spans="1:6">
      <c r="A934" s="120" t="s">
        <v>485</v>
      </c>
      <c r="B934" s="120"/>
      <c r="C934" s="121">
        <v>500000</v>
      </c>
      <c r="D934" s="121">
        <v>-500000</v>
      </c>
      <c r="E934" s="121">
        <v>-100</v>
      </c>
      <c r="F934" s="121">
        <v>0</v>
      </c>
    </row>
    <row r="935" spans="1:6" s="105" customFormat="1">
      <c r="A935" s="102">
        <v>4</v>
      </c>
      <c r="B935" s="103" t="s">
        <v>200</v>
      </c>
      <c r="C935" s="104">
        <v>500000</v>
      </c>
      <c r="D935" s="104">
        <v>-500000</v>
      </c>
      <c r="E935" s="104">
        <v>-100</v>
      </c>
      <c r="F935" s="104">
        <v>0</v>
      </c>
    </row>
    <row r="936" spans="1:6" s="105" customFormat="1">
      <c r="A936" s="102">
        <v>42</v>
      </c>
      <c r="B936" s="103" t="s">
        <v>201</v>
      </c>
      <c r="C936" s="104">
        <v>500000</v>
      </c>
      <c r="D936" s="104">
        <v>-500000</v>
      </c>
      <c r="E936" s="104">
        <v>-100</v>
      </c>
      <c r="F936" s="104">
        <v>0</v>
      </c>
    </row>
    <row r="937" spans="1:6" s="109" customFormat="1">
      <c r="A937" s="106">
        <v>421</v>
      </c>
      <c r="B937" s="107" t="s">
        <v>219</v>
      </c>
      <c r="C937" s="108">
        <v>500000</v>
      </c>
      <c r="D937" s="108">
        <v>-500000</v>
      </c>
      <c r="E937" s="108">
        <v>-100</v>
      </c>
      <c r="F937" s="108">
        <v>0</v>
      </c>
    </row>
    <row r="938" spans="1:6">
      <c r="A938" s="100" t="s">
        <v>348</v>
      </c>
      <c r="B938" s="100"/>
      <c r="C938" s="101">
        <v>100000</v>
      </c>
      <c r="D938" s="101">
        <v>-100000</v>
      </c>
      <c r="E938" s="101">
        <v>-100</v>
      </c>
      <c r="F938" s="101">
        <v>0</v>
      </c>
    </row>
    <row r="939" spans="1:6">
      <c r="A939" s="118" t="s">
        <v>486</v>
      </c>
      <c r="B939" s="118"/>
      <c r="C939" s="119">
        <v>100000</v>
      </c>
      <c r="D939" s="119">
        <v>-100000</v>
      </c>
      <c r="E939" s="119">
        <v>-100</v>
      </c>
      <c r="F939" s="119">
        <v>0</v>
      </c>
    </row>
    <row r="940" spans="1:6">
      <c r="A940" s="120" t="s">
        <v>485</v>
      </c>
      <c r="B940" s="120"/>
      <c r="C940" s="121">
        <v>100000</v>
      </c>
      <c r="D940" s="121">
        <v>-100000</v>
      </c>
      <c r="E940" s="121">
        <v>-100</v>
      </c>
      <c r="F940" s="121">
        <v>0</v>
      </c>
    </row>
    <row r="941" spans="1:6" s="105" customFormat="1">
      <c r="A941" s="102">
        <v>4</v>
      </c>
      <c r="B941" s="103" t="s">
        <v>200</v>
      </c>
      <c r="C941" s="104">
        <v>100000</v>
      </c>
      <c r="D941" s="104">
        <v>-100000</v>
      </c>
      <c r="E941" s="104">
        <v>-100</v>
      </c>
      <c r="F941" s="104">
        <v>0</v>
      </c>
    </row>
    <row r="942" spans="1:6" s="105" customFormat="1">
      <c r="A942" s="102">
        <v>42</v>
      </c>
      <c r="B942" s="103" t="s">
        <v>201</v>
      </c>
      <c r="C942" s="104">
        <v>100000</v>
      </c>
      <c r="D942" s="104">
        <v>-100000</v>
      </c>
      <c r="E942" s="104">
        <v>-100</v>
      </c>
      <c r="F942" s="104">
        <v>0</v>
      </c>
    </row>
    <row r="943" spans="1:6" s="109" customFormat="1">
      <c r="A943" s="106">
        <v>421</v>
      </c>
      <c r="B943" s="107" t="s">
        <v>219</v>
      </c>
      <c r="C943" s="108">
        <v>100000</v>
      </c>
      <c r="D943" s="108">
        <v>-100000</v>
      </c>
      <c r="E943" s="108">
        <v>-100</v>
      </c>
      <c r="F943" s="108">
        <v>0</v>
      </c>
    </row>
    <row r="944" spans="1:6">
      <c r="A944" s="100" t="s">
        <v>349</v>
      </c>
      <c r="B944" s="100"/>
      <c r="C944" s="101">
        <v>300000</v>
      </c>
      <c r="D944" s="101">
        <v>-100000</v>
      </c>
      <c r="E944" s="101">
        <v>-33.3333333333333</v>
      </c>
      <c r="F944" s="101">
        <v>200000</v>
      </c>
    </row>
    <row r="945" spans="1:6">
      <c r="A945" s="118" t="s">
        <v>486</v>
      </c>
      <c r="B945" s="118"/>
      <c r="C945" s="119">
        <v>300000</v>
      </c>
      <c r="D945" s="119">
        <v>-100000</v>
      </c>
      <c r="E945" s="119">
        <v>-33.3333333333333</v>
      </c>
      <c r="F945" s="119">
        <v>200000</v>
      </c>
    </row>
    <row r="946" spans="1:6">
      <c r="A946" s="120" t="s">
        <v>485</v>
      </c>
      <c r="B946" s="120"/>
      <c r="C946" s="121">
        <v>300000</v>
      </c>
      <c r="D946" s="121">
        <v>-100000</v>
      </c>
      <c r="E946" s="121">
        <v>-33.3333333333333</v>
      </c>
      <c r="F946" s="121">
        <v>200000</v>
      </c>
    </row>
    <row r="947" spans="1:6" s="105" customFormat="1">
      <c r="A947" s="102">
        <v>4</v>
      </c>
      <c r="B947" s="103" t="s">
        <v>200</v>
      </c>
      <c r="C947" s="104">
        <v>300000</v>
      </c>
      <c r="D947" s="104">
        <v>-100000</v>
      </c>
      <c r="E947" s="104">
        <v>-33.3333333333333</v>
      </c>
      <c r="F947" s="104">
        <v>200000</v>
      </c>
    </row>
    <row r="948" spans="1:6" s="105" customFormat="1">
      <c r="A948" s="102">
        <v>42</v>
      </c>
      <c r="B948" s="103" t="s">
        <v>201</v>
      </c>
      <c r="C948" s="104">
        <v>300000</v>
      </c>
      <c r="D948" s="104">
        <v>-100000</v>
      </c>
      <c r="E948" s="104">
        <v>-33.3333333333333</v>
      </c>
      <c r="F948" s="104">
        <v>200000</v>
      </c>
    </row>
    <row r="949" spans="1:6" s="109" customFormat="1">
      <c r="A949" s="106">
        <v>421</v>
      </c>
      <c r="B949" s="107" t="s">
        <v>219</v>
      </c>
      <c r="C949" s="108">
        <v>300000</v>
      </c>
      <c r="D949" s="108">
        <v>-100000</v>
      </c>
      <c r="E949" s="108">
        <v>-33.3333333333333</v>
      </c>
      <c r="F949" s="108">
        <v>200000</v>
      </c>
    </row>
    <row r="950" spans="1:6">
      <c r="A950" s="100" t="s">
        <v>350</v>
      </c>
      <c r="B950" s="100"/>
      <c r="C950" s="101">
        <v>100000</v>
      </c>
      <c r="D950" s="101">
        <v>-100000</v>
      </c>
      <c r="E950" s="101">
        <v>-100</v>
      </c>
      <c r="F950" s="101">
        <v>0</v>
      </c>
    </row>
    <row r="951" spans="1:6">
      <c r="A951" s="118" t="s">
        <v>486</v>
      </c>
      <c r="B951" s="118"/>
      <c r="C951" s="119">
        <v>100000</v>
      </c>
      <c r="D951" s="119">
        <v>-100000</v>
      </c>
      <c r="E951" s="119">
        <v>-100</v>
      </c>
      <c r="F951" s="119">
        <v>0</v>
      </c>
    </row>
    <row r="952" spans="1:6">
      <c r="A952" s="120" t="s">
        <v>485</v>
      </c>
      <c r="B952" s="120"/>
      <c r="C952" s="121">
        <v>100000</v>
      </c>
      <c r="D952" s="121">
        <v>-100000</v>
      </c>
      <c r="E952" s="121">
        <v>-100</v>
      </c>
      <c r="F952" s="121">
        <v>0</v>
      </c>
    </row>
    <row r="953" spans="1:6" s="105" customFormat="1">
      <c r="A953" s="102">
        <v>4</v>
      </c>
      <c r="B953" s="103" t="s">
        <v>200</v>
      </c>
      <c r="C953" s="104">
        <v>100000</v>
      </c>
      <c r="D953" s="104">
        <v>-100000</v>
      </c>
      <c r="E953" s="104">
        <v>-100</v>
      </c>
      <c r="F953" s="104">
        <v>0</v>
      </c>
    </row>
    <row r="954" spans="1:6" s="105" customFormat="1">
      <c r="A954" s="102">
        <v>42</v>
      </c>
      <c r="B954" s="103" t="s">
        <v>201</v>
      </c>
      <c r="C954" s="104">
        <v>100000</v>
      </c>
      <c r="D954" s="104">
        <v>-100000</v>
      </c>
      <c r="E954" s="104">
        <v>-100</v>
      </c>
      <c r="F954" s="104">
        <v>0</v>
      </c>
    </row>
    <row r="955" spans="1:6" s="109" customFormat="1">
      <c r="A955" s="106">
        <v>421</v>
      </c>
      <c r="B955" s="107" t="s">
        <v>219</v>
      </c>
      <c r="C955" s="108">
        <v>100000</v>
      </c>
      <c r="D955" s="108">
        <v>-100000</v>
      </c>
      <c r="E955" s="108">
        <v>-100</v>
      </c>
      <c r="F955" s="108">
        <v>0</v>
      </c>
    </row>
    <row r="956" spans="1:6">
      <c r="A956" s="100" t="s">
        <v>351</v>
      </c>
      <c r="B956" s="100"/>
      <c r="C956" s="101">
        <v>100000</v>
      </c>
      <c r="D956" s="101">
        <v>-50000</v>
      </c>
      <c r="E956" s="101">
        <v>-50</v>
      </c>
      <c r="F956" s="101">
        <v>50000</v>
      </c>
    </row>
    <row r="957" spans="1:6">
      <c r="A957" s="118" t="s">
        <v>486</v>
      </c>
      <c r="B957" s="118"/>
      <c r="C957" s="119">
        <v>100000</v>
      </c>
      <c r="D957" s="119">
        <v>-50000</v>
      </c>
      <c r="E957" s="119">
        <v>-50</v>
      </c>
      <c r="F957" s="119">
        <v>50000</v>
      </c>
    </row>
    <row r="958" spans="1:6">
      <c r="A958" s="120" t="s">
        <v>485</v>
      </c>
      <c r="B958" s="120"/>
      <c r="C958" s="121">
        <v>100000</v>
      </c>
      <c r="D958" s="121">
        <v>-50000</v>
      </c>
      <c r="E958" s="121">
        <v>-50</v>
      </c>
      <c r="F958" s="121">
        <v>50000</v>
      </c>
    </row>
    <row r="959" spans="1:6" s="105" customFormat="1">
      <c r="A959" s="102">
        <v>4</v>
      </c>
      <c r="B959" s="103" t="s">
        <v>200</v>
      </c>
      <c r="C959" s="104">
        <v>100000</v>
      </c>
      <c r="D959" s="104">
        <v>-50000</v>
      </c>
      <c r="E959" s="104">
        <v>-50</v>
      </c>
      <c r="F959" s="104">
        <v>50000</v>
      </c>
    </row>
    <row r="960" spans="1:6" s="105" customFormat="1">
      <c r="A960" s="102">
        <v>42</v>
      </c>
      <c r="B960" s="103" t="s">
        <v>201</v>
      </c>
      <c r="C960" s="104">
        <v>100000</v>
      </c>
      <c r="D960" s="104">
        <v>-50000</v>
      </c>
      <c r="E960" s="104">
        <v>-50</v>
      </c>
      <c r="F960" s="104">
        <v>50000</v>
      </c>
    </row>
    <row r="961" spans="1:6" s="109" customFormat="1">
      <c r="A961" s="106">
        <v>421</v>
      </c>
      <c r="B961" s="107" t="s">
        <v>219</v>
      </c>
      <c r="C961" s="108">
        <v>100000</v>
      </c>
      <c r="D961" s="108">
        <v>-50000</v>
      </c>
      <c r="E961" s="108">
        <v>-50</v>
      </c>
      <c r="F961" s="108">
        <v>50000</v>
      </c>
    </row>
    <row r="962" spans="1:6">
      <c r="A962" s="100" t="s">
        <v>352</v>
      </c>
      <c r="B962" s="100"/>
      <c r="C962" s="101">
        <v>100000</v>
      </c>
      <c r="D962" s="101">
        <v>-50000</v>
      </c>
      <c r="E962" s="101">
        <v>-50</v>
      </c>
      <c r="F962" s="101">
        <v>50000</v>
      </c>
    </row>
    <row r="963" spans="1:6">
      <c r="A963" s="118" t="s">
        <v>486</v>
      </c>
      <c r="B963" s="118"/>
      <c r="C963" s="119">
        <v>100000</v>
      </c>
      <c r="D963" s="119">
        <v>-50000</v>
      </c>
      <c r="E963" s="119">
        <v>-50</v>
      </c>
      <c r="F963" s="119">
        <v>50000</v>
      </c>
    </row>
    <row r="964" spans="1:6">
      <c r="A964" s="120" t="s">
        <v>485</v>
      </c>
      <c r="B964" s="120"/>
      <c r="C964" s="121">
        <v>100000</v>
      </c>
      <c r="D964" s="121">
        <v>-50000</v>
      </c>
      <c r="E964" s="121">
        <v>-50</v>
      </c>
      <c r="F964" s="121">
        <v>50000</v>
      </c>
    </row>
    <row r="965" spans="1:6" s="105" customFormat="1">
      <c r="A965" s="102">
        <v>4</v>
      </c>
      <c r="B965" s="103" t="s">
        <v>200</v>
      </c>
      <c r="C965" s="104">
        <v>100000</v>
      </c>
      <c r="D965" s="104">
        <v>-50000</v>
      </c>
      <c r="E965" s="104">
        <v>-50</v>
      </c>
      <c r="F965" s="104">
        <v>50000</v>
      </c>
    </row>
    <row r="966" spans="1:6" s="105" customFormat="1">
      <c r="A966" s="102">
        <v>42</v>
      </c>
      <c r="B966" s="103" t="s">
        <v>201</v>
      </c>
      <c r="C966" s="104">
        <v>100000</v>
      </c>
      <c r="D966" s="104">
        <v>-50000</v>
      </c>
      <c r="E966" s="104">
        <v>-50</v>
      </c>
      <c r="F966" s="104">
        <v>50000</v>
      </c>
    </row>
    <row r="967" spans="1:6" s="109" customFormat="1">
      <c r="A967" s="106">
        <v>421</v>
      </c>
      <c r="B967" s="107" t="s">
        <v>219</v>
      </c>
      <c r="C967" s="108">
        <v>100000</v>
      </c>
      <c r="D967" s="108">
        <v>-50000</v>
      </c>
      <c r="E967" s="108">
        <v>-50</v>
      </c>
      <c r="F967" s="108">
        <v>50000</v>
      </c>
    </row>
    <row r="968" spans="1:6">
      <c r="A968" s="100" t="s">
        <v>353</v>
      </c>
      <c r="B968" s="100"/>
      <c r="C968" s="101">
        <v>200000</v>
      </c>
      <c r="D968" s="101">
        <v>-150000</v>
      </c>
      <c r="E968" s="101">
        <v>-75</v>
      </c>
      <c r="F968" s="101">
        <v>50000</v>
      </c>
    </row>
    <row r="969" spans="1:6">
      <c r="A969" s="118" t="s">
        <v>486</v>
      </c>
      <c r="B969" s="118"/>
      <c r="C969" s="119">
        <v>200000</v>
      </c>
      <c r="D969" s="119">
        <v>-150000</v>
      </c>
      <c r="E969" s="119">
        <v>-75</v>
      </c>
      <c r="F969" s="119">
        <v>50000</v>
      </c>
    </row>
    <row r="970" spans="1:6">
      <c r="A970" s="120" t="s">
        <v>485</v>
      </c>
      <c r="B970" s="120"/>
      <c r="C970" s="121">
        <v>200000</v>
      </c>
      <c r="D970" s="121">
        <v>-150000</v>
      </c>
      <c r="E970" s="121">
        <v>-75</v>
      </c>
      <c r="F970" s="121">
        <v>50000</v>
      </c>
    </row>
    <row r="971" spans="1:6" s="105" customFormat="1">
      <c r="A971" s="102">
        <v>4</v>
      </c>
      <c r="B971" s="103" t="s">
        <v>200</v>
      </c>
      <c r="C971" s="104">
        <v>200000</v>
      </c>
      <c r="D971" s="104">
        <v>-150000</v>
      </c>
      <c r="E971" s="104">
        <v>-75</v>
      </c>
      <c r="F971" s="104">
        <v>50000</v>
      </c>
    </row>
    <row r="972" spans="1:6" s="105" customFormat="1">
      <c r="A972" s="102">
        <v>42</v>
      </c>
      <c r="B972" s="103" t="s">
        <v>201</v>
      </c>
      <c r="C972" s="104">
        <v>200000</v>
      </c>
      <c r="D972" s="104">
        <v>-150000</v>
      </c>
      <c r="E972" s="104">
        <v>-75</v>
      </c>
      <c r="F972" s="104">
        <v>50000</v>
      </c>
    </row>
    <row r="973" spans="1:6" s="109" customFormat="1">
      <c r="A973" s="106">
        <v>421</v>
      </c>
      <c r="B973" s="107" t="s">
        <v>219</v>
      </c>
      <c r="C973" s="108">
        <v>200000</v>
      </c>
      <c r="D973" s="108">
        <v>-150000</v>
      </c>
      <c r="E973" s="108">
        <v>-75</v>
      </c>
      <c r="F973" s="108">
        <v>50000</v>
      </c>
    </row>
    <row r="974" spans="1:6">
      <c r="A974" s="100" t="s">
        <v>354</v>
      </c>
      <c r="B974" s="100"/>
      <c r="C974" s="101">
        <v>100000</v>
      </c>
      <c r="D974" s="101">
        <v>-100000</v>
      </c>
      <c r="E974" s="101">
        <v>-100</v>
      </c>
      <c r="F974" s="101">
        <v>0</v>
      </c>
    </row>
    <row r="975" spans="1:6">
      <c r="A975" s="118" t="s">
        <v>486</v>
      </c>
      <c r="B975" s="118"/>
      <c r="C975" s="119">
        <v>100000</v>
      </c>
      <c r="D975" s="119">
        <v>-100000</v>
      </c>
      <c r="E975" s="119">
        <v>-100</v>
      </c>
      <c r="F975" s="119">
        <v>0</v>
      </c>
    </row>
    <row r="976" spans="1:6">
      <c r="A976" s="120" t="s">
        <v>485</v>
      </c>
      <c r="B976" s="120"/>
      <c r="C976" s="121">
        <v>100000</v>
      </c>
      <c r="D976" s="121">
        <v>-100000</v>
      </c>
      <c r="E976" s="121">
        <v>-100</v>
      </c>
      <c r="F976" s="121">
        <v>0</v>
      </c>
    </row>
    <row r="977" spans="1:6" s="105" customFormat="1">
      <c r="A977" s="102">
        <v>4</v>
      </c>
      <c r="B977" s="103" t="s">
        <v>200</v>
      </c>
      <c r="C977" s="104">
        <v>100000</v>
      </c>
      <c r="D977" s="104">
        <v>-100000</v>
      </c>
      <c r="E977" s="104">
        <v>-100</v>
      </c>
      <c r="F977" s="104">
        <v>0</v>
      </c>
    </row>
    <row r="978" spans="1:6" s="105" customFormat="1">
      <c r="A978" s="102">
        <v>42</v>
      </c>
      <c r="B978" s="103" t="s">
        <v>201</v>
      </c>
      <c r="C978" s="104">
        <v>100000</v>
      </c>
      <c r="D978" s="104">
        <v>-100000</v>
      </c>
      <c r="E978" s="104">
        <v>-100</v>
      </c>
      <c r="F978" s="104">
        <v>0</v>
      </c>
    </row>
    <row r="979" spans="1:6" s="109" customFormat="1">
      <c r="A979" s="106">
        <v>421</v>
      </c>
      <c r="B979" s="107" t="s">
        <v>219</v>
      </c>
      <c r="C979" s="108">
        <v>100000</v>
      </c>
      <c r="D979" s="108">
        <v>-100000</v>
      </c>
      <c r="E979" s="108">
        <v>-100</v>
      </c>
      <c r="F979" s="108">
        <v>0</v>
      </c>
    </row>
    <row r="980" spans="1:6">
      <c r="A980" s="100" t="s">
        <v>355</v>
      </c>
      <c r="B980" s="100"/>
      <c r="C980" s="101">
        <v>100000</v>
      </c>
      <c r="D980" s="101">
        <v>-50000</v>
      </c>
      <c r="E980" s="101">
        <v>-50</v>
      </c>
      <c r="F980" s="101">
        <v>50000</v>
      </c>
    </row>
    <row r="981" spans="1:6">
      <c r="A981" s="118" t="s">
        <v>486</v>
      </c>
      <c r="B981" s="118"/>
      <c r="C981" s="119">
        <v>100000</v>
      </c>
      <c r="D981" s="119">
        <v>-50000</v>
      </c>
      <c r="E981" s="119">
        <v>-50</v>
      </c>
      <c r="F981" s="119">
        <v>50000</v>
      </c>
    </row>
    <row r="982" spans="1:6">
      <c r="A982" s="120" t="s">
        <v>485</v>
      </c>
      <c r="B982" s="120"/>
      <c r="C982" s="121">
        <v>100000</v>
      </c>
      <c r="D982" s="121">
        <v>-50000</v>
      </c>
      <c r="E982" s="121">
        <v>-50</v>
      </c>
      <c r="F982" s="121">
        <v>50000</v>
      </c>
    </row>
    <row r="983" spans="1:6" s="105" customFormat="1">
      <c r="A983" s="102">
        <v>4</v>
      </c>
      <c r="B983" s="103" t="s">
        <v>200</v>
      </c>
      <c r="C983" s="104">
        <v>100000</v>
      </c>
      <c r="D983" s="104">
        <v>-50000</v>
      </c>
      <c r="E983" s="104">
        <v>-50</v>
      </c>
      <c r="F983" s="104">
        <v>50000</v>
      </c>
    </row>
    <row r="984" spans="1:6" s="105" customFormat="1">
      <c r="A984" s="102">
        <v>42</v>
      </c>
      <c r="B984" s="103" t="s">
        <v>201</v>
      </c>
      <c r="C984" s="104">
        <v>100000</v>
      </c>
      <c r="D984" s="104">
        <v>-50000</v>
      </c>
      <c r="E984" s="104">
        <v>-50</v>
      </c>
      <c r="F984" s="104">
        <v>50000</v>
      </c>
    </row>
    <row r="985" spans="1:6" s="109" customFormat="1">
      <c r="A985" s="106">
        <v>421</v>
      </c>
      <c r="B985" s="107" t="s">
        <v>219</v>
      </c>
      <c r="C985" s="108">
        <v>100000</v>
      </c>
      <c r="D985" s="108">
        <v>-50000</v>
      </c>
      <c r="E985" s="108">
        <v>-50</v>
      </c>
      <c r="F985" s="108">
        <v>50000</v>
      </c>
    </row>
    <row r="986" spans="1:6">
      <c r="A986" s="100" t="s">
        <v>356</v>
      </c>
      <c r="B986" s="100"/>
      <c r="C986" s="101">
        <v>500000</v>
      </c>
      <c r="D986" s="101">
        <v>-500000</v>
      </c>
      <c r="E986" s="101">
        <v>-100</v>
      </c>
      <c r="F986" s="101">
        <v>0</v>
      </c>
    </row>
    <row r="987" spans="1:6">
      <c r="A987" s="118" t="s">
        <v>486</v>
      </c>
      <c r="B987" s="118"/>
      <c r="C987" s="119">
        <v>500000</v>
      </c>
      <c r="D987" s="119">
        <v>-500000</v>
      </c>
      <c r="E987" s="119">
        <v>-100</v>
      </c>
      <c r="F987" s="119">
        <v>0</v>
      </c>
    </row>
    <row r="988" spans="1:6">
      <c r="A988" s="120" t="s">
        <v>485</v>
      </c>
      <c r="B988" s="120"/>
      <c r="C988" s="121">
        <v>500000</v>
      </c>
      <c r="D988" s="121">
        <v>-500000</v>
      </c>
      <c r="E988" s="121">
        <v>-100</v>
      </c>
      <c r="F988" s="121">
        <v>0</v>
      </c>
    </row>
    <row r="989" spans="1:6" s="105" customFormat="1">
      <c r="A989" s="102">
        <v>4</v>
      </c>
      <c r="B989" s="103" t="s">
        <v>200</v>
      </c>
      <c r="C989" s="104">
        <v>500000</v>
      </c>
      <c r="D989" s="104">
        <v>-500000</v>
      </c>
      <c r="E989" s="104">
        <v>-100</v>
      </c>
      <c r="F989" s="104">
        <v>0</v>
      </c>
    </row>
    <row r="990" spans="1:6" s="105" customFormat="1">
      <c r="A990" s="102">
        <v>42</v>
      </c>
      <c r="B990" s="103" t="s">
        <v>201</v>
      </c>
      <c r="C990" s="104">
        <v>500000</v>
      </c>
      <c r="D990" s="104">
        <v>-500000</v>
      </c>
      <c r="E990" s="104">
        <v>-100</v>
      </c>
      <c r="F990" s="104">
        <v>0</v>
      </c>
    </row>
    <row r="991" spans="1:6" s="109" customFormat="1">
      <c r="A991" s="106">
        <v>421</v>
      </c>
      <c r="B991" s="107" t="s">
        <v>219</v>
      </c>
      <c r="C991" s="108">
        <v>500000</v>
      </c>
      <c r="D991" s="108">
        <v>-500000</v>
      </c>
      <c r="E991" s="108">
        <v>-100</v>
      </c>
      <c r="F991" s="108">
        <v>0</v>
      </c>
    </row>
    <row r="992" spans="1:6">
      <c r="A992" s="100" t="s">
        <v>357</v>
      </c>
      <c r="B992" s="100"/>
      <c r="C992" s="101">
        <v>50000</v>
      </c>
      <c r="D992" s="101">
        <v>-50000</v>
      </c>
      <c r="E992" s="101">
        <v>-100</v>
      </c>
      <c r="F992" s="101">
        <v>0</v>
      </c>
    </row>
    <row r="993" spans="1:6">
      <c r="A993" s="118" t="s">
        <v>486</v>
      </c>
      <c r="B993" s="118"/>
      <c r="C993" s="119">
        <v>50000</v>
      </c>
      <c r="D993" s="119">
        <v>-50000</v>
      </c>
      <c r="E993" s="119">
        <v>-100</v>
      </c>
      <c r="F993" s="119">
        <v>0</v>
      </c>
    </row>
    <row r="994" spans="1:6">
      <c r="A994" s="120" t="s">
        <v>485</v>
      </c>
      <c r="B994" s="120"/>
      <c r="C994" s="121">
        <v>50000</v>
      </c>
      <c r="D994" s="121">
        <v>-50000</v>
      </c>
      <c r="E994" s="121">
        <v>-100</v>
      </c>
      <c r="F994" s="121">
        <v>0</v>
      </c>
    </row>
    <row r="995" spans="1:6" s="105" customFormat="1">
      <c r="A995" s="102">
        <v>4</v>
      </c>
      <c r="B995" s="103" t="s">
        <v>200</v>
      </c>
      <c r="C995" s="104">
        <v>50000</v>
      </c>
      <c r="D995" s="104">
        <v>-50000</v>
      </c>
      <c r="E995" s="104">
        <v>-100</v>
      </c>
      <c r="F995" s="104">
        <v>0</v>
      </c>
    </row>
    <row r="996" spans="1:6" s="105" customFormat="1">
      <c r="A996" s="102">
        <v>42</v>
      </c>
      <c r="B996" s="103" t="s">
        <v>201</v>
      </c>
      <c r="C996" s="104">
        <v>50000</v>
      </c>
      <c r="D996" s="104">
        <v>-50000</v>
      </c>
      <c r="E996" s="104">
        <v>-100</v>
      </c>
      <c r="F996" s="104">
        <v>0</v>
      </c>
    </row>
    <row r="997" spans="1:6" s="109" customFormat="1">
      <c r="A997" s="106">
        <v>421</v>
      </c>
      <c r="B997" s="107" t="s">
        <v>219</v>
      </c>
      <c r="C997" s="108">
        <v>50000</v>
      </c>
      <c r="D997" s="108">
        <v>-50000</v>
      </c>
      <c r="E997" s="108">
        <v>-100</v>
      </c>
      <c r="F997" s="108">
        <v>0</v>
      </c>
    </row>
    <row r="998" spans="1:6">
      <c r="A998" s="100" t="s">
        <v>358</v>
      </c>
      <c r="B998" s="100"/>
      <c r="C998" s="101">
        <v>300000</v>
      </c>
      <c r="D998" s="101">
        <v>-200000</v>
      </c>
      <c r="E998" s="101">
        <v>-66.6666666666667</v>
      </c>
      <c r="F998" s="101">
        <v>100000</v>
      </c>
    </row>
    <row r="999" spans="1:6">
      <c r="A999" s="118" t="s">
        <v>486</v>
      </c>
      <c r="B999" s="118"/>
      <c r="C999" s="119">
        <v>300000</v>
      </c>
      <c r="D999" s="119">
        <v>-200000</v>
      </c>
      <c r="E999" s="119">
        <v>-66.6666666666667</v>
      </c>
      <c r="F999" s="119">
        <v>100000</v>
      </c>
    </row>
    <row r="1000" spans="1:6">
      <c r="A1000" s="120" t="s">
        <v>485</v>
      </c>
      <c r="B1000" s="120"/>
      <c r="C1000" s="121">
        <v>300000</v>
      </c>
      <c r="D1000" s="121">
        <v>-200000</v>
      </c>
      <c r="E1000" s="121">
        <v>-66.6666666666667</v>
      </c>
      <c r="F1000" s="121">
        <v>100000</v>
      </c>
    </row>
    <row r="1001" spans="1:6" s="105" customFormat="1">
      <c r="A1001" s="102">
        <v>4</v>
      </c>
      <c r="B1001" s="103" t="s">
        <v>200</v>
      </c>
      <c r="C1001" s="104">
        <v>300000</v>
      </c>
      <c r="D1001" s="104">
        <v>-200000</v>
      </c>
      <c r="E1001" s="104">
        <v>-66.6666666666667</v>
      </c>
      <c r="F1001" s="104">
        <v>100000</v>
      </c>
    </row>
    <row r="1002" spans="1:6" s="105" customFormat="1">
      <c r="A1002" s="102">
        <v>42</v>
      </c>
      <c r="B1002" s="103" t="s">
        <v>201</v>
      </c>
      <c r="C1002" s="104">
        <v>300000</v>
      </c>
      <c r="D1002" s="104">
        <v>-200000</v>
      </c>
      <c r="E1002" s="104">
        <v>-66.6666666666667</v>
      </c>
      <c r="F1002" s="104">
        <v>100000</v>
      </c>
    </row>
    <row r="1003" spans="1:6" s="109" customFormat="1">
      <c r="A1003" s="106">
        <v>421</v>
      </c>
      <c r="B1003" s="107" t="s">
        <v>219</v>
      </c>
      <c r="C1003" s="108">
        <v>300000</v>
      </c>
      <c r="D1003" s="108">
        <v>-200000</v>
      </c>
      <c r="E1003" s="108">
        <v>-66.6666666666667</v>
      </c>
      <c r="F1003" s="108">
        <v>100000</v>
      </c>
    </row>
    <row r="1004" spans="1:6">
      <c r="A1004" s="100" t="s">
        <v>359</v>
      </c>
      <c r="B1004" s="100"/>
      <c r="C1004" s="101">
        <v>100000</v>
      </c>
      <c r="D1004" s="101">
        <v>0</v>
      </c>
      <c r="E1004" s="101">
        <v>0</v>
      </c>
      <c r="F1004" s="101">
        <v>100000</v>
      </c>
    </row>
    <row r="1005" spans="1:6">
      <c r="A1005" s="118" t="s">
        <v>486</v>
      </c>
      <c r="B1005" s="118"/>
      <c r="C1005" s="119">
        <v>100000</v>
      </c>
      <c r="D1005" s="119">
        <v>0</v>
      </c>
      <c r="E1005" s="119">
        <v>0</v>
      </c>
      <c r="F1005" s="119">
        <v>100000</v>
      </c>
    </row>
    <row r="1006" spans="1:6">
      <c r="A1006" s="120" t="s">
        <v>485</v>
      </c>
      <c r="B1006" s="120"/>
      <c r="C1006" s="121">
        <v>100000</v>
      </c>
      <c r="D1006" s="121">
        <v>0</v>
      </c>
      <c r="E1006" s="121">
        <v>0</v>
      </c>
      <c r="F1006" s="121">
        <v>100000</v>
      </c>
    </row>
    <row r="1007" spans="1:6" s="105" customFormat="1">
      <c r="A1007" s="102">
        <v>4</v>
      </c>
      <c r="B1007" s="103" t="s">
        <v>200</v>
      </c>
      <c r="C1007" s="104">
        <v>100000</v>
      </c>
      <c r="D1007" s="104">
        <v>0</v>
      </c>
      <c r="E1007" s="104">
        <v>0</v>
      </c>
      <c r="F1007" s="104">
        <v>100000</v>
      </c>
    </row>
    <row r="1008" spans="1:6" s="105" customFormat="1">
      <c r="A1008" s="102">
        <v>42</v>
      </c>
      <c r="B1008" s="103" t="s">
        <v>201</v>
      </c>
      <c r="C1008" s="104">
        <v>100000</v>
      </c>
      <c r="D1008" s="104">
        <v>0</v>
      </c>
      <c r="E1008" s="104">
        <v>0</v>
      </c>
      <c r="F1008" s="104">
        <v>100000</v>
      </c>
    </row>
    <row r="1009" spans="1:6" s="109" customFormat="1">
      <c r="A1009" s="106">
        <v>421</v>
      </c>
      <c r="B1009" s="107" t="s">
        <v>219</v>
      </c>
      <c r="C1009" s="108">
        <v>100000</v>
      </c>
      <c r="D1009" s="108">
        <v>0</v>
      </c>
      <c r="E1009" s="108">
        <v>0</v>
      </c>
      <c r="F1009" s="108">
        <v>100000</v>
      </c>
    </row>
    <row r="1010" spans="1:6">
      <c r="A1010" s="100" t="s">
        <v>360</v>
      </c>
      <c r="B1010" s="100"/>
      <c r="C1010" s="101">
        <v>1000000</v>
      </c>
      <c r="D1010" s="101">
        <v>-900000</v>
      </c>
      <c r="E1010" s="101">
        <v>-90</v>
      </c>
      <c r="F1010" s="101">
        <v>100000</v>
      </c>
    </row>
    <row r="1011" spans="1:6">
      <c r="A1011" s="118" t="s">
        <v>486</v>
      </c>
      <c r="B1011" s="118"/>
      <c r="C1011" s="119">
        <v>1000000</v>
      </c>
      <c r="D1011" s="119">
        <v>-900000</v>
      </c>
      <c r="E1011" s="119">
        <v>-90</v>
      </c>
      <c r="F1011" s="119">
        <v>100000</v>
      </c>
    </row>
    <row r="1012" spans="1:6">
      <c r="A1012" s="120" t="s">
        <v>485</v>
      </c>
      <c r="B1012" s="120"/>
      <c r="C1012" s="121">
        <v>1000000</v>
      </c>
      <c r="D1012" s="121">
        <v>-900000</v>
      </c>
      <c r="E1012" s="121">
        <v>-90</v>
      </c>
      <c r="F1012" s="121">
        <v>100000</v>
      </c>
    </row>
    <row r="1013" spans="1:6" s="105" customFormat="1">
      <c r="A1013" s="102">
        <v>4</v>
      </c>
      <c r="B1013" s="103" t="s">
        <v>200</v>
      </c>
      <c r="C1013" s="104">
        <v>1000000</v>
      </c>
      <c r="D1013" s="104">
        <v>-900000</v>
      </c>
      <c r="E1013" s="104">
        <v>-90</v>
      </c>
      <c r="F1013" s="104">
        <v>100000</v>
      </c>
    </row>
    <row r="1014" spans="1:6" s="105" customFormat="1">
      <c r="A1014" s="102">
        <v>42</v>
      </c>
      <c r="B1014" s="103" t="s">
        <v>201</v>
      </c>
      <c r="C1014" s="104">
        <v>1000000</v>
      </c>
      <c r="D1014" s="104">
        <v>-900000</v>
      </c>
      <c r="E1014" s="104">
        <v>-90</v>
      </c>
      <c r="F1014" s="104">
        <v>100000</v>
      </c>
    </row>
    <row r="1015" spans="1:6" s="109" customFormat="1">
      <c r="A1015" s="106">
        <v>421</v>
      </c>
      <c r="B1015" s="107" t="s">
        <v>219</v>
      </c>
      <c r="C1015" s="108">
        <v>1000000</v>
      </c>
      <c r="D1015" s="108">
        <v>-900000</v>
      </c>
      <c r="E1015" s="108">
        <v>-90</v>
      </c>
      <c r="F1015" s="108">
        <v>100000</v>
      </c>
    </row>
    <row r="1016" spans="1:6">
      <c r="A1016" s="100" t="s">
        <v>361</v>
      </c>
      <c r="B1016" s="100"/>
      <c r="C1016" s="101">
        <v>500000</v>
      </c>
      <c r="D1016" s="101">
        <v>500000</v>
      </c>
      <c r="E1016" s="101">
        <v>100</v>
      </c>
      <c r="F1016" s="101">
        <v>1000000</v>
      </c>
    </row>
    <row r="1017" spans="1:6">
      <c r="A1017" s="118" t="s">
        <v>486</v>
      </c>
      <c r="B1017" s="118"/>
      <c r="C1017" s="119">
        <v>500000</v>
      </c>
      <c r="D1017" s="119">
        <v>500000</v>
      </c>
      <c r="E1017" s="119">
        <v>100</v>
      </c>
      <c r="F1017" s="119">
        <v>1000000</v>
      </c>
    </row>
    <row r="1018" spans="1:6">
      <c r="A1018" s="120" t="s">
        <v>485</v>
      </c>
      <c r="B1018" s="120"/>
      <c r="C1018" s="121">
        <v>500000</v>
      </c>
      <c r="D1018" s="121">
        <v>500000</v>
      </c>
      <c r="E1018" s="121">
        <v>100</v>
      </c>
      <c r="F1018" s="121">
        <v>1000000</v>
      </c>
    </row>
    <row r="1019" spans="1:6" s="105" customFormat="1">
      <c r="A1019" s="102">
        <v>4</v>
      </c>
      <c r="B1019" s="103" t="s">
        <v>200</v>
      </c>
      <c r="C1019" s="104">
        <v>500000</v>
      </c>
      <c r="D1019" s="104">
        <v>500000</v>
      </c>
      <c r="E1019" s="104">
        <v>100</v>
      </c>
      <c r="F1019" s="104">
        <v>1000000</v>
      </c>
    </row>
    <row r="1020" spans="1:6" s="105" customFormat="1">
      <c r="A1020" s="102">
        <v>42</v>
      </c>
      <c r="B1020" s="103" t="s">
        <v>201</v>
      </c>
      <c r="C1020" s="104">
        <v>500000</v>
      </c>
      <c r="D1020" s="104">
        <v>500000</v>
      </c>
      <c r="E1020" s="104">
        <v>100</v>
      </c>
      <c r="F1020" s="104">
        <v>1000000</v>
      </c>
    </row>
    <row r="1021" spans="1:6" s="109" customFormat="1">
      <c r="A1021" s="106">
        <v>421</v>
      </c>
      <c r="B1021" s="107" t="s">
        <v>219</v>
      </c>
      <c r="C1021" s="108">
        <v>500000</v>
      </c>
      <c r="D1021" s="108">
        <v>500000</v>
      </c>
      <c r="E1021" s="108">
        <v>100</v>
      </c>
      <c r="F1021" s="108">
        <v>1000000</v>
      </c>
    </row>
    <row r="1022" spans="1:6">
      <c r="A1022" s="100" t="s">
        <v>362</v>
      </c>
      <c r="B1022" s="100"/>
      <c r="C1022" s="101">
        <v>200000</v>
      </c>
      <c r="D1022" s="101">
        <v>-200000</v>
      </c>
      <c r="E1022" s="101">
        <v>-100</v>
      </c>
      <c r="F1022" s="101">
        <v>0</v>
      </c>
    </row>
    <row r="1023" spans="1:6">
      <c r="A1023" s="118" t="s">
        <v>486</v>
      </c>
      <c r="B1023" s="118"/>
      <c r="C1023" s="119">
        <v>200000</v>
      </c>
      <c r="D1023" s="119">
        <v>-200000</v>
      </c>
      <c r="E1023" s="119">
        <v>-100</v>
      </c>
      <c r="F1023" s="119">
        <v>0</v>
      </c>
    </row>
    <row r="1024" spans="1:6">
      <c r="A1024" s="120" t="s">
        <v>485</v>
      </c>
      <c r="B1024" s="120"/>
      <c r="C1024" s="121">
        <v>200000</v>
      </c>
      <c r="D1024" s="121">
        <v>-200000</v>
      </c>
      <c r="E1024" s="121">
        <v>-100</v>
      </c>
      <c r="F1024" s="121">
        <v>0</v>
      </c>
    </row>
    <row r="1025" spans="1:6" s="105" customFormat="1">
      <c r="A1025" s="102">
        <v>4</v>
      </c>
      <c r="B1025" s="103" t="s">
        <v>200</v>
      </c>
      <c r="C1025" s="104">
        <v>200000</v>
      </c>
      <c r="D1025" s="104">
        <v>-200000</v>
      </c>
      <c r="E1025" s="104">
        <v>-100</v>
      </c>
      <c r="F1025" s="104">
        <v>0</v>
      </c>
    </row>
    <row r="1026" spans="1:6" s="105" customFormat="1">
      <c r="A1026" s="102">
        <v>42</v>
      </c>
      <c r="B1026" s="103" t="s">
        <v>201</v>
      </c>
      <c r="C1026" s="104">
        <v>200000</v>
      </c>
      <c r="D1026" s="104">
        <v>-200000</v>
      </c>
      <c r="E1026" s="104">
        <v>-100</v>
      </c>
      <c r="F1026" s="104">
        <v>0</v>
      </c>
    </row>
    <row r="1027" spans="1:6" s="109" customFormat="1">
      <c r="A1027" s="106">
        <v>421</v>
      </c>
      <c r="B1027" s="107" t="s">
        <v>219</v>
      </c>
      <c r="C1027" s="108">
        <v>200000</v>
      </c>
      <c r="D1027" s="108">
        <v>-200000</v>
      </c>
      <c r="E1027" s="108">
        <v>-100</v>
      </c>
      <c r="F1027" s="108">
        <v>0</v>
      </c>
    </row>
    <row r="1028" spans="1:6">
      <c r="A1028" s="100" t="s">
        <v>363</v>
      </c>
      <c r="B1028" s="100"/>
      <c r="C1028" s="101">
        <v>0</v>
      </c>
      <c r="D1028" s="101">
        <v>420000</v>
      </c>
      <c r="E1028" s="101"/>
      <c r="F1028" s="101">
        <v>420000</v>
      </c>
    </row>
    <row r="1029" spans="1:6">
      <c r="A1029" s="118" t="s">
        <v>486</v>
      </c>
      <c r="B1029" s="118"/>
      <c r="C1029" s="119">
        <v>0</v>
      </c>
      <c r="D1029" s="119">
        <v>420000</v>
      </c>
      <c r="E1029" s="119"/>
      <c r="F1029" s="119">
        <v>420000</v>
      </c>
    </row>
    <row r="1030" spans="1:6">
      <c r="A1030" s="120" t="s">
        <v>485</v>
      </c>
      <c r="B1030" s="120"/>
      <c r="C1030" s="121">
        <v>0</v>
      </c>
      <c r="D1030" s="121">
        <v>420000</v>
      </c>
      <c r="E1030" s="121"/>
      <c r="F1030" s="121">
        <v>420000</v>
      </c>
    </row>
    <row r="1031" spans="1:6" s="105" customFormat="1">
      <c r="A1031" s="102">
        <v>4</v>
      </c>
      <c r="B1031" s="103" t="s">
        <v>200</v>
      </c>
      <c r="C1031" s="104">
        <v>0</v>
      </c>
      <c r="D1031" s="104">
        <v>420000</v>
      </c>
      <c r="E1031" s="104"/>
      <c r="F1031" s="104">
        <v>420000</v>
      </c>
    </row>
    <row r="1032" spans="1:6" s="105" customFormat="1">
      <c r="A1032" s="102">
        <v>42</v>
      </c>
      <c r="B1032" s="103" t="s">
        <v>201</v>
      </c>
      <c r="C1032" s="104">
        <v>0</v>
      </c>
      <c r="D1032" s="104">
        <v>420000</v>
      </c>
      <c r="E1032" s="104"/>
      <c r="F1032" s="104">
        <v>420000</v>
      </c>
    </row>
    <row r="1033" spans="1:6" s="109" customFormat="1">
      <c r="A1033" s="106">
        <v>421</v>
      </c>
      <c r="B1033" s="107" t="s">
        <v>219</v>
      </c>
      <c r="C1033" s="108">
        <v>0</v>
      </c>
      <c r="D1033" s="108">
        <v>420000</v>
      </c>
      <c r="E1033" s="108"/>
      <c r="F1033" s="108">
        <v>420000</v>
      </c>
    </row>
    <row r="1034" spans="1:6">
      <c r="A1034" s="100" t="s">
        <v>364</v>
      </c>
      <c r="B1034" s="100"/>
      <c r="C1034" s="101">
        <v>500000</v>
      </c>
      <c r="D1034" s="101">
        <v>-300000</v>
      </c>
      <c r="E1034" s="101">
        <v>-60</v>
      </c>
      <c r="F1034" s="101">
        <v>200000</v>
      </c>
    </row>
    <row r="1035" spans="1:6">
      <c r="A1035" s="118" t="s">
        <v>486</v>
      </c>
      <c r="B1035" s="118"/>
      <c r="C1035" s="119">
        <v>195000</v>
      </c>
      <c r="D1035" s="119">
        <v>-115000</v>
      </c>
      <c r="E1035" s="119">
        <v>-58.974358974358999</v>
      </c>
      <c r="F1035" s="119">
        <v>80000</v>
      </c>
    </row>
    <row r="1036" spans="1:6">
      <c r="A1036" s="120" t="s">
        <v>485</v>
      </c>
      <c r="B1036" s="120"/>
      <c r="C1036" s="121">
        <v>195000</v>
      </c>
      <c r="D1036" s="121">
        <v>-115000</v>
      </c>
      <c r="E1036" s="121">
        <v>-58.974358974358999</v>
      </c>
      <c r="F1036" s="121">
        <v>80000</v>
      </c>
    </row>
    <row r="1037" spans="1:6" s="105" customFormat="1">
      <c r="A1037" s="102">
        <v>4</v>
      </c>
      <c r="B1037" s="103" t="s">
        <v>200</v>
      </c>
      <c r="C1037" s="104">
        <v>195000</v>
      </c>
      <c r="D1037" s="104">
        <v>-115000</v>
      </c>
      <c r="E1037" s="104">
        <v>-58.974358974358999</v>
      </c>
      <c r="F1037" s="104">
        <v>80000</v>
      </c>
    </row>
    <row r="1038" spans="1:6" s="105" customFormat="1">
      <c r="A1038" s="102">
        <v>42</v>
      </c>
      <c r="B1038" s="103" t="s">
        <v>201</v>
      </c>
      <c r="C1038" s="104">
        <v>195000</v>
      </c>
      <c r="D1038" s="104">
        <v>-115000</v>
      </c>
      <c r="E1038" s="104">
        <v>-58.974358974358999</v>
      </c>
      <c r="F1038" s="104">
        <v>80000</v>
      </c>
    </row>
    <row r="1039" spans="1:6" s="109" customFormat="1">
      <c r="A1039" s="106">
        <v>421</v>
      </c>
      <c r="B1039" s="107" t="s">
        <v>219</v>
      </c>
      <c r="C1039" s="108">
        <v>195000</v>
      </c>
      <c r="D1039" s="108">
        <v>-115000</v>
      </c>
      <c r="E1039" s="108">
        <v>-58.974358974358999</v>
      </c>
      <c r="F1039" s="108">
        <v>80000</v>
      </c>
    </row>
    <row r="1040" spans="1:6">
      <c r="A1040" s="118" t="s">
        <v>469</v>
      </c>
      <c r="B1040" s="118"/>
      <c r="C1040" s="119">
        <v>305000</v>
      </c>
      <c r="D1040" s="119">
        <v>-185000</v>
      </c>
      <c r="E1040" s="119">
        <v>-60.655737704918003</v>
      </c>
      <c r="F1040" s="119">
        <v>120000</v>
      </c>
    </row>
    <row r="1041" spans="1:6">
      <c r="A1041" s="120" t="s">
        <v>485</v>
      </c>
      <c r="B1041" s="120"/>
      <c r="C1041" s="121">
        <v>305000</v>
      </c>
      <c r="D1041" s="121">
        <v>-185000</v>
      </c>
      <c r="E1041" s="121">
        <v>-60.655737704918003</v>
      </c>
      <c r="F1041" s="121">
        <v>120000</v>
      </c>
    </row>
    <row r="1042" spans="1:6" s="105" customFormat="1">
      <c r="A1042" s="102">
        <v>4</v>
      </c>
      <c r="B1042" s="103" t="s">
        <v>200</v>
      </c>
      <c r="C1042" s="104">
        <v>305000</v>
      </c>
      <c r="D1042" s="104">
        <v>-185000</v>
      </c>
      <c r="E1042" s="104">
        <v>-60.655737704918003</v>
      </c>
      <c r="F1042" s="104">
        <v>120000</v>
      </c>
    </row>
    <row r="1043" spans="1:6" s="105" customFormat="1">
      <c r="A1043" s="102">
        <v>42</v>
      </c>
      <c r="B1043" s="103" t="s">
        <v>201</v>
      </c>
      <c r="C1043" s="104">
        <v>305000</v>
      </c>
      <c r="D1043" s="104">
        <v>-185000</v>
      </c>
      <c r="E1043" s="104">
        <v>-60.655737704918003</v>
      </c>
      <c r="F1043" s="104">
        <v>120000</v>
      </c>
    </row>
    <row r="1044" spans="1:6" s="109" customFormat="1">
      <c r="A1044" s="106">
        <v>421</v>
      </c>
      <c r="B1044" s="107" t="s">
        <v>219</v>
      </c>
      <c r="C1044" s="108">
        <v>305000</v>
      </c>
      <c r="D1044" s="108">
        <v>-185000</v>
      </c>
      <c r="E1044" s="108">
        <v>-60.655737704918003</v>
      </c>
      <c r="F1044" s="108">
        <v>120000</v>
      </c>
    </row>
    <row r="1045" spans="1:6">
      <c r="A1045" s="100" t="s">
        <v>365</v>
      </c>
      <c r="B1045" s="100"/>
      <c r="C1045" s="101">
        <v>200000</v>
      </c>
      <c r="D1045" s="101">
        <v>500000</v>
      </c>
      <c r="E1045" s="101">
        <v>250</v>
      </c>
      <c r="F1045" s="101">
        <v>700000</v>
      </c>
    </row>
    <row r="1046" spans="1:6">
      <c r="A1046" s="118" t="s">
        <v>486</v>
      </c>
      <c r="B1046" s="118"/>
      <c r="C1046" s="119">
        <v>200000</v>
      </c>
      <c r="D1046" s="119">
        <v>370000</v>
      </c>
      <c r="E1046" s="119">
        <v>185</v>
      </c>
      <c r="F1046" s="119">
        <v>570000</v>
      </c>
    </row>
    <row r="1047" spans="1:6">
      <c r="A1047" s="120" t="s">
        <v>485</v>
      </c>
      <c r="B1047" s="120"/>
      <c r="C1047" s="121">
        <v>200000</v>
      </c>
      <c r="D1047" s="121">
        <v>370000</v>
      </c>
      <c r="E1047" s="121">
        <v>185</v>
      </c>
      <c r="F1047" s="121">
        <v>570000</v>
      </c>
    </row>
    <row r="1048" spans="1:6" s="105" customFormat="1">
      <c r="A1048" s="102">
        <v>4</v>
      </c>
      <c r="B1048" s="103" t="s">
        <v>200</v>
      </c>
      <c r="C1048" s="104">
        <v>200000</v>
      </c>
      <c r="D1048" s="104">
        <v>370000</v>
      </c>
      <c r="E1048" s="104">
        <v>185</v>
      </c>
      <c r="F1048" s="104">
        <v>570000</v>
      </c>
    </row>
    <row r="1049" spans="1:6" s="105" customFormat="1">
      <c r="A1049" s="102">
        <v>42</v>
      </c>
      <c r="B1049" s="103" t="s">
        <v>201</v>
      </c>
      <c r="C1049" s="104">
        <v>200000</v>
      </c>
      <c r="D1049" s="104">
        <v>370000</v>
      </c>
      <c r="E1049" s="104">
        <v>185</v>
      </c>
      <c r="F1049" s="104">
        <v>570000</v>
      </c>
    </row>
    <row r="1050" spans="1:6" s="109" customFormat="1">
      <c r="A1050" s="106">
        <v>421</v>
      </c>
      <c r="B1050" s="107" t="s">
        <v>219</v>
      </c>
      <c r="C1050" s="108">
        <v>200000</v>
      </c>
      <c r="D1050" s="108">
        <v>370000</v>
      </c>
      <c r="E1050" s="108">
        <v>185</v>
      </c>
      <c r="F1050" s="108">
        <v>570000</v>
      </c>
    </row>
    <row r="1051" spans="1:6">
      <c r="A1051" s="118" t="s">
        <v>469</v>
      </c>
      <c r="B1051" s="118"/>
      <c r="C1051" s="119">
        <v>0</v>
      </c>
      <c r="D1051" s="119">
        <v>130000</v>
      </c>
      <c r="E1051" s="119"/>
      <c r="F1051" s="119">
        <v>130000</v>
      </c>
    </row>
    <row r="1052" spans="1:6">
      <c r="A1052" s="120" t="s">
        <v>485</v>
      </c>
      <c r="B1052" s="120"/>
      <c r="C1052" s="121">
        <v>0</v>
      </c>
      <c r="D1052" s="121">
        <v>130000</v>
      </c>
      <c r="E1052" s="121"/>
      <c r="F1052" s="121">
        <v>130000</v>
      </c>
    </row>
    <row r="1053" spans="1:6" s="105" customFormat="1">
      <c r="A1053" s="102">
        <v>4</v>
      </c>
      <c r="B1053" s="103" t="s">
        <v>200</v>
      </c>
      <c r="C1053" s="104">
        <v>0</v>
      </c>
      <c r="D1053" s="104">
        <v>130000</v>
      </c>
      <c r="E1053" s="104"/>
      <c r="F1053" s="104">
        <v>130000</v>
      </c>
    </row>
    <row r="1054" spans="1:6" s="105" customFormat="1">
      <c r="A1054" s="102">
        <v>42</v>
      </c>
      <c r="B1054" s="103" t="s">
        <v>201</v>
      </c>
      <c r="C1054" s="104">
        <v>0</v>
      </c>
      <c r="D1054" s="104">
        <v>130000</v>
      </c>
      <c r="E1054" s="104"/>
      <c r="F1054" s="104">
        <v>130000</v>
      </c>
    </row>
    <row r="1055" spans="1:6" s="109" customFormat="1">
      <c r="A1055" s="106">
        <v>421</v>
      </c>
      <c r="B1055" s="107" t="s">
        <v>219</v>
      </c>
      <c r="C1055" s="108">
        <v>0</v>
      </c>
      <c r="D1055" s="108">
        <v>130000</v>
      </c>
      <c r="E1055" s="108"/>
      <c r="F1055" s="108">
        <v>130000</v>
      </c>
    </row>
    <row r="1056" spans="1:6">
      <c r="A1056" s="100" t="s">
        <v>366</v>
      </c>
      <c r="B1056" s="100"/>
      <c r="C1056" s="101">
        <v>200000</v>
      </c>
      <c r="D1056" s="101">
        <v>500000</v>
      </c>
      <c r="E1056" s="101">
        <v>250</v>
      </c>
      <c r="F1056" s="101">
        <v>700000</v>
      </c>
    </row>
    <row r="1057" spans="1:6">
      <c r="A1057" s="118" t="s">
        <v>486</v>
      </c>
      <c r="B1057" s="118"/>
      <c r="C1057" s="119">
        <v>200000</v>
      </c>
      <c r="D1057" s="119">
        <v>368593.99</v>
      </c>
      <c r="E1057" s="119">
        <v>184.29699500000001</v>
      </c>
      <c r="F1057" s="119">
        <v>568593.99</v>
      </c>
    </row>
    <row r="1058" spans="1:6">
      <c r="A1058" s="120" t="s">
        <v>485</v>
      </c>
      <c r="B1058" s="120"/>
      <c r="C1058" s="121">
        <v>200000</v>
      </c>
      <c r="D1058" s="121">
        <v>368593.99</v>
      </c>
      <c r="E1058" s="121">
        <v>184.29699500000001</v>
      </c>
      <c r="F1058" s="121">
        <v>568593.99</v>
      </c>
    </row>
    <row r="1059" spans="1:6" s="105" customFormat="1">
      <c r="A1059" s="102">
        <v>4</v>
      </c>
      <c r="B1059" s="103" t="s">
        <v>200</v>
      </c>
      <c r="C1059" s="104">
        <v>200000</v>
      </c>
      <c r="D1059" s="104">
        <v>368593.99</v>
      </c>
      <c r="E1059" s="104">
        <v>184.29699500000001</v>
      </c>
      <c r="F1059" s="104">
        <v>568593.99</v>
      </c>
    </row>
    <row r="1060" spans="1:6" s="105" customFormat="1">
      <c r="A1060" s="102">
        <v>42</v>
      </c>
      <c r="B1060" s="103" t="s">
        <v>201</v>
      </c>
      <c r="C1060" s="104">
        <v>200000</v>
      </c>
      <c r="D1060" s="104">
        <v>368593.99</v>
      </c>
      <c r="E1060" s="104">
        <v>184.29699500000001</v>
      </c>
      <c r="F1060" s="104">
        <v>568593.99</v>
      </c>
    </row>
    <row r="1061" spans="1:6" s="109" customFormat="1">
      <c r="A1061" s="106">
        <v>421</v>
      </c>
      <c r="B1061" s="107" t="s">
        <v>219</v>
      </c>
      <c r="C1061" s="108">
        <v>200000</v>
      </c>
      <c r="D1061" s="108">
        <v>368593.99</v>
      </c>
      <c r="E1061" s="108">
        <v>184.29699500000001</v>
      </c>
      <c r="F1061" s="108">
        <v>568593.99</v>
      </c>
    </row>
    <row r="1062" spans="1:6">
      <c r="A1062" s="118" t="s">
        <v>469</v>
      </c>
      <c r="B1062" s="118"/>
      <c r="C1062" s="119">
        <v>0</v>
      </c>
      <c r="D1062" s="119">
        <v>131406.01</v>
      </c>
      <c r="E1062" s="119"/>
      <c r="F1062" s="119">
        <v>131406.01</v>
      </c>
    </row>
    <row r="1063" spans="1:6">
      <c r="A1063" s="120" t="s">
        <v>485</v>
      </c>
      <c r="B1063" s="120"/>
      <c r="C1063" s="121">
        <v>0</v>
      </c>
      <c r="D1063" s="121">
        <v>131406.01</v>
      </c>
      <c r="E1063" s="121"/>
      <c r="F1063" s="121">
        <v>131406.01</v>
      </c>
    </row>
    <row r="1064" spans="1:6" s="105" customFormat="1">
      <c r="A1064" s="102">
        <v>4</v>
      </c>
      <c r="B1064" s="103" t="s">
        <v>200</v>
      </c>
      <c r="C1064" s="104">
        <v>0</v>
      </c>
      <c r="D1064" s="104">
        <v>131406.01</v>
      </c>
      <c r="E1064" s="104"/>
      <c r="F1064" s="104">
        <v>131406.01</v>
      </c>
    </row>
    <row r="1065" spans="1:6" s="105" customFormat="1">
      <c r="A1065" s="102">
        <v>42</v>
      </c>
      <c r="B1065" s="103" t="s">
        <v>201</v>
      </c>
      <c r="C1065" s="104">
        <v>0</v>
      </c>
      <c r="D1065" s="104">
        <v>131406.01</v>
      </c>
      <c r="E1065" s="104"/>
      <c r="F1065" s="104">
        <v>131406.01</v>
      </c>
    </row>
    <row r="1066" spans="1:6" s="109" customFormat="1">
      <c r="A1066" s="106">
        <v>421</v>
      </c>
      <c r="B1066" s="107" t="s">
        <v>219</v>
      </c>
      <c r="C1066" s="108">
        <v>0</v>
      </c>
      <c r="D1066" s="108">
        <v>131406.01</v>
      </c>
      <c r="E1066" s="108"/>
      <c r="F1066" s="108">
        <v>131406.01</v>
      </c>
    </row>
    <row r="1067" spans="1:6">
      <c r="A1067" s="100" t="s">
        <v>367</v>
      </c>
      <c r="B1067" s="100"/>
      <c r="C1067" s="101">
        <v>0</v>
      </c>
      <c r="D1067" s="101">
        <v>100000</v>
      </c>
      <c r="E1067" s="101"/>
      <c r="F1067" s="101">
        <v>100000</v>
      </c>
    </row>
    <row r="1068" spans="1:6">
      <c r="A1068" s="118" t="s">
        <v>486</v>
      </c>
      <c r="B1068" s="118"/>
      <c r="C1068" s="119">
        <v>0</v>
      </c>
      <c r="D1068" s="119">
        <v>100000</v>
      </c>
      <c r="E1068" s="119"/>
      <c r="F1068" s="119">
        <v>100000</v>
      </c>
    </row>
    <row r="1069" spans="1:6">
      <c r="A1069" s="120" t="s">
        <v>485</v>
      </c>
      <c r="B1069" s="120"/>
      <c r="C1069" s="121">
        <v>0</v>
      </c>
      <c r="D1069" s="121">
        <v>100000</v>
      </c>
      <c r="E1069" s="121"/>
      <c r="F1069" s="121">
        <v>100000</v>
      </c>
    </row>
    <row r="1070" spans="1:6" s="105" customFormat="1">
      <c r="A1070" s="102">
        <v>4</v>
      </c>
      <c r="B1070" s="103" t="s">
        <v>200</v>
      </c>
      <c r="C1070" s="104">
        <v>0</v>
      </c>
      <c r="D1070" s="104">
        <v>100000</v>
      </c>
      <c r="E1070" s="104"/>
      <c r="F1070" s="104">
        <v>100000</v>
      </c>
    </row>
    <row r="1071" spans="1:6" s="105" customFormat="1">
      <c r="A1071" s="102">
        <v>42</v>
      </c>
      <c r="B1071" s="103" t="s">
        <v>201</v>
      </c>
      <c r="C1071" s="104">
        <v>0</v>
      </c>
      <c r="D1071" s="104">
        <v>100000</v>
      </c>
      <c r="E1071" s="104"/>
      <c r="F1071" s="104">
        <v>100000</v>
      </c>
    </row>
    <row r="1072" spans="1:6" s="109" customFormat="1">
      <c r="A1072" s="106">
        <v>421</v>
      </c>
      <c r="B1072" s="107" t="s">
        <v>219</v>
      </c>
      <c r="C1072" s="108">
        <v>0</v>
      </c>
      <c r="D1072" s="108">
        <v>100000</v>
      </c>
      <c r="E1072" s="108"/>
      <c r="F1072" s="108">
        <v>100000</v>
      </c>
    </row>
    <row r="1073" spans="1:6">
      <c r="A1073" s="100" t="s">
        <v>368</v>
      </c>
      <c r="B1073" s="100"/>
      <c r="C1073" s="101">
        <v>100000</v>
      </c>
      <c r="D1073" s="101">
        <v>-100000</v>
      </c>
      <c r="E1073" s="101">
        <v>-100</v>
      </c>
      <c r="F1073" s="101">
        <v>0</v>
      </c>
    </row>
    <row r="1074" spans="1:6">
      <c r="A1074" s="118" t="s">
        <v>486</v>
      </c>
      <c r="B1074" s="118"/>
      <c r="C1074" s="119">
        <v>100000</v>
      </c>
      <c r="D1074" s="119">
        <v>-100000</v>
      </c>
      <c r="E1074" s="119">
        <v>-100</v>
      </c>
      <c r="F1074" s="119">
        <v>0</v>
      </c>
    </row>
    <row r="1075" spans="1:6">
      <c r="A1075" s="120" t="s">
        <v>485</v>
      </c>
      <c r="B1075" s="120"/>
      <c r="C1075" s="121">
        <v>100000</v>
      </c>
      <c r="D1075" s="121">
        <v>-100000</v>
      </c>
      <c r="E1075" s="121">
        <v>-100</v>
      </c>
      <c r="F1075" s="121">
        <v>0</v>
      </c>
    </row>
    <row r="1076" spans="1:6" s="105" customFormat="1">
      <c r="A1076" s="102">
        <v>4</v>
      </c>
      <c r="B1076" s="103" t="s">
        <v>200</v>
      </c>
      <c r="C1076" s="104">
        <v>100000</v>
      </c>
      <c r="D1076" s="104">
        <v>-100000</v>
      </c>
      <c r="E1076" s="104">
        <v>-100</v>
      </c>
      <c r="F1076" s="104">
        <v>0</v>
      </c>
    </row>
    <row r="1077" spans="1:6" s="105" customFormat="1">
      <c r="A1077" s="102">
        <v>42</v>
      </c>
      <c r="B1077" s="103" t="s">
        <v>201</v>
      </c>
      <c r="C1077" s="104">
        <v>100000</v>
      </c>
      <c r="D1077" s="104">
        <v>-100000</v>
      </c>
      <c r="E1077" s="104">
        <v>-100</v>
      </c>
      <c r="F1077" s="104">
        <v>0</v>
      </c>
    </row>
    <row r="1078" spans="1:6" s="109" customFormat="1">
      <c r="A1078" s="106">
        <v>421</v>
      </c>
      <c r="B1078" s="107" t="s">
        <v>219</v>
      </c>
      <c r="C1078" s="108">
        <v>100000</v>
      </c>
      <c r="D1078" s="108">
        <v>-100000</v>
      </c>
      <c r="E1078" s="108">
        <v>-100</v>
      </c>
      <c r="F1078" s="108">
        <v>0</v>
      </c>
    </row>
    <row r="1079" spans="1:6">
      <c r="A1079" s="100" t="s">
        <v>369</v>
      </c>
      <c r="B1079" s="100"/>
      <c r="C1079" s="101">
        <v>100000</v>
      </c>
      <c r="D1079" s="101">
        <v>-100000</v>
      </c>
      <c r="E1079" s="101">
        <v>-100</v>
      </c>
      <c r="F1079" s="101">
        <v>0</v>
      </c>
    </row>
    <row r="1080" spans="1:6">
      <c r="A1080" s="118" t="s">
        <v>486</v>
      </c>
      <c r="B1080" s="118"/>
      <c r="C1080" s="119">
        <v>100000</v>
      </c>
      <c r="D1080" s="119">
        <v>-100000</v>
      </c>
      <c r="E1080" s="119">
        <v>-100</v>
      </c>
      <c r="F1080" s="119">
        <v>0</v>
      </c>
    </row>
    <row r="1081" spans="1:6">
      <c r="A1081" s="120" t="s">
        <v>485</v>
      </c>
      <c r="B1081" s="120"/>
      <c r="C1081" s="121">
        <v>100000</v>
      </c>
      <c r="D1081" s="121">
        <v>-100000</v>
      </c>
      <c r="E1081" s="121">
        <v>-100</v>
      </c>
      <c r="F1081" s="121">
        <v>0</v>
      </c>
    </row>
    <row r="1082" spans="1:6" s="105" customFormat="1">
      <c r="A1082" s="102">
        <v>4</v>
      </c>
      <c r="B1082" s="103" t="s">
        <v>200</v>
      </c>
      <c r="C1082" s="104">
        <v>100000</v>
      </c>
      <c r="D1082" s="104">
        <v>-100000</v>
      </c>
      <c r="E1082" s="104">
        <v>-100</v>
      </c>
      <c r="F1082" s="104">
        <v>0</v>
      </c>
    </row>
    <row r="1083" spans="1:6" s="105" customFormat="1">
      <c r="A1083" s="102">
        <v>42</v>
      </c>
      <c r="B1083" s="103" t="s">
        <v>201</v>
      </c>
      <c r="C1083" s="104">
        <v>100000</v>
      </c>
      <c r="D1083" s="104">
        <v>-100000</v>
      </c>
      <c r="E1083" s="104">
        <v>-100</v>
      </c>
      <c r="F1083" s="104">
        <v>0</v>
      </c>
    </row>
    <row r="1084" spans="1:6" s="109" customFormat="1">
      <c r="A1084" s="106">
        <v>421</v>
      </c>
      <c r="B1084" s="107" t="s">
        <v>219</v>
      </c>
      <c r="C1084" s="108">
        <v>100000</v>
      </c>
      <c r="D1084" s="108">
        <v>-100000</v>
      </c>
      <c r="E1084" s="108">
        <v>-100</v>
      </c>
      <c r="F1084" s="108">
        <v>0</v>
      </c>
    </row>
    <row r="1085" spans="1:6">
      <c r="A1085" s="100" t="s">
        <v>370</v>
      </c>
      <c r="B1085" s="100"/>
      <c r="C1085" s="101">
        <v>100000</v>
      </c>
      <c r="D1085" s="101">
        <v>-100000</v>
      </c>
      <c r="E1085" s="101">
        <v>-100</v>
      </c>
      <c r="F1085" s="101">
        <v>0</v>
      </c>
    </row>
    <row r="1086" spans="1:6">
      <c r="A1086" s="118" t="s">
        <v>486</v>
      </c>
      <c r="B1086" s="118"/>
      <c r="C1086" s="119">
        <v>100000</v>
      </c>
      <c r="D1086" s="119">
        <v>-100000</v>
      </c>
      <c r="E1086" s="119">
        <v>-100</v>
      </c>
      <c r="F1086" s="119">
        <v>0</v>
      </c>
    </row>
    <row r="1087" spans="1:6">
      <c r="A1087" s="120" t="s">
        <v>485</v>
      </c>
      <c r="B1087" s="120"/>
      <c r="C1087" s="121">
        <v>100000</v>
      </c>
      <c r="D1087" s="121">
        <v>-100000</v>
      </c>
      <c r="E1087" s="121">
        <v>-100</v>
      </c>
      <c r="F1087" s="121">
        <v>0</v>
      </c>
    </row>
    <row r="1088" spans="1:6" s="105" customFormat="1">
      <c r="A1088" s="102">
        <v>4</v>
      </c>
      <c r="B1088" s="103" t="s">
        <v>200</v>
      </c>
      <c r="C1088" s="104">
        <v>100000</v>
      </c>
      <c r="D1088" s="104">
        <v>-100000</v>
      </c>
      <c r="E1088" s="104">
        <v>-100</v>
      </c>
      <c r="F1088" s="104">
        <v>0</v>
      </c>
    </row>
    <row r="1089" spans="1:6" s="105" customFormat="1">
      <c r="A1089" s="102">
        <v>42</v>
      </c>
      <c r="B1089" s="103" t="s">
        <v>201</v>
      </c>
      <c r="C1089" s="104">
        <v>100000</v>
      </c>
      <c r="D1089" s="104">
        <v>-100000</v>
      </c>
      <c r="E1089" s="104">
        <v>-100</v>
      </c>
      <c r="F1089" s="104">
        <v>0</v>
      </c>
    </row>
    <row r="1090" spans="1:6" s="109" customFormat="1">
      <c r="A1090" s="106">
        <v>421</v>
      </c>
      <c r="B1090" s="107" t="s">
        <v>219</v>
      </c>
      <c r="C1090" s="108">
        <v>100000</v>
      </c>
      <c r="D1090" s="108">
        <v>-100000</v>
      </c>
      <c r="E1090" s="108">
        <v>-100</v>
      </c>
      <c r="F1090" s="108">
        <v>0</v>
      </c>
    </row>
    <row r="1091" spans="1:6">
      <c r="A1091" s="100" t="s">
        <v>371</v>
      </c>
      <c r="B1091" s="100"/>
      <c r="C1091" s="101">
        <v>200000</v>
      </c>
      <c r="D1091" s="101">
        <v>-200000</v>
      </c>
      <c r="E1091" s="101">
        <v>-100</v>
      </c>
      <c r="F1091" s="101">
        <v>0</v>
      </c>
    </row>
    <row r="1092" spans="1:6">
      <c r="A1092" s="118" t="s">
        <v>486</v>
      </c>
      <c r="B1092" s="118"/>
      <c r="C1092" s="119">
        <v>200000</v>
      </c>
      <c r="D1092" s="119">
        <v>-200000</v>
      </c>
      <c r="E1092" s="119">
        <v>-100</v>
      </c>
      <c r="F1092" s="119">
        <v>0</v>
      </c>
    </row>
    <row r="1093" spans="1:6">
      <c r="A1093" s="120" t="s">
        <v>485</v>
      </c>
      <c r="B1093" s="120"/>
      <c r="C1093" s="121">
        <v>200000</v>
      </c>
      <c r="D1093" s="121">
        <v>-200000</v>
      </c>
      <c r="E1093" s="121">
        <v>-100</v>
      </c>
      <c r="F1093" s="121">
        <v>0</v>
      </c>
    </row>
    <row r="1094" spans="1:6" s="105" customFormat="1">
      <c r="A1094" s="102">
        <v>4</v>
      </c>
      <c r="B1094" s="103" t="s">
        <v>200</v>
      </c>
      <c r="C1094" s="104">
        <v>200000</v>
      </c>
      <c r="D1094" s="104">
        <v>-200000</v>
      </c>
      <c r="E1094" s="104">
        <v>-100</v>
      </c>
      <c r="F1094" s="104">
        <v>0</v>
      </c>
    </row>
    <row r="1095" spans="1:6" s="105" customFormat="1">
      <c r="A1095" s="102">
        <v>42</v>
      </c>
      <c r="B1095" s="103" t="s">
        <v>201</v>
      </c>
      <c r="C1095" s="104">
        <v>200000</v>
      </c>
      <c r="D1095" s="104">
        <v>-200000</v>
      </c>
      <c r="E1095" s="104">
        <v>-100</v>
      </c>
      <c r="F1095" s="104">
        <v>0</v>
      </c>
    </row>
    <row r="1096" spans="1:6" s="109" customFormat="1">
      <c r="A1096" s="106">
        <v>421</v>
      </c>
      <c r="B1096" s="107" t="s">
        <v>219</v>
      </c>
      <c r="C1096" s="108">
        <v>200000</v>
      </c>
      <c r="D1096" s="108">
        <v>-200000</v>
      </c>
      <c r="E1096" s="108">
        <v>-100</v>
      </c>
      <c r="F1096" s="108">
        <v>0</v>
      </c>
    </row>
    <row r="1097" spans="1:6">
      <c r="A1097" s="100" t="s">
        <v>372</v>
      </c>
      <c r="B1097" s="100"/>
      <c r="C1097" s="101">
        <v>200000</v>
      </c>
      <c r="D1097" s="101">
        <v>-100000</v>
      </c>
      <c r="E1097" s="101">
        <v>-50</v>
      </c>
      <c r="F1097" s="101">
        <v>100000</v>
      </c>
    </row>
    <row r="1098" spans="1:6">
      <c r="A1098" s="118" t="s">
        <v>486</v>
      </c>
      <c r="B1098" s="118"/>
      <c r="C1098" s="119">
        <v>200000</v>
      </c>
      <c r="D1098" s="119">
        <v>-100000</v>
      </c>
      <c r="E1098" s="119">
        <v>-50</v>
      </c>
      <c r="F1098" s="119">
        <v>100000</v>
      </c>
    </row>
    <row r="1099" spans="1:6">
      <c r="A1099" s="120" t="s">
        <v>485</v>
      </c>
      <c r="B1099" s="120"/>
      <c r="C1099" s="121">
        <v>200000</v>
      </c>
      <c r="D1099" s="121">
        <v>-100000</v>
      </c>
      <c r="E1099" s="121">
        <v>-50</v>
      </c>
      <c r="F1099" s="121">
        <v>100000</v>
      </c>
    </row>
    <row r="1100" spans="1:6" s="105" customFormat="1">
      <c r="A1100" s="102">
        <v>4</v>
      </c>
      <c r="B1100" s="103" t="s">
        <v>200</v>
      </c>
      <c r="C1100" s="104">
        <v>200000</v>
      </c>
      <c r="D1100" s="104">
        <v>-100000</v>
      </c>
      <c r="E1100" s="104">
        <v>-50</v>
      </c>
      <c r="F1100" s="104">
        <v>100000</v>
      </c>
    </row>
    <row r="1101" spans="1:6" s="105" customFormat="1">
      <c r="A1101" s="102">
        <v>42</v>
      </c>
      <c r="B1101" s="103" t="s">
        <v>201</v>
      </c>
      <c r="C1101" s="104">
        <v>200000</v>
      </c>
      <c r="D1101" s="104">
        <v>-100000</v>
      </c>
      <c r="E1101" s="104">
        <v>-50</v>
      </c>
      <c r="F1101" s="104">
        <v>100000</v>
      </c>
    </row>
    <row r="1102" spans="1:6" s="109" customFormat="1">
      <c r="A1102" s="106">
        <v>421</v>
      </c>
      <c r="B1102" s="107" t="s">
        <v>219</v>
      </c>
      <c r="C1102" s="108">
        <v>200000</v>
      </c>
      <c r="D1102" s="108">
        <v>-100000</v>
      </c>
      <c r="E1102" s="108">
        <v>-50</v>
      </c>
      <c r="F1102" s="108">
        <v>100000</v>
      </c>
    </row>
    <row r="1103" spans="1:6">
      <c r="A1103" s="100" t="s">
        <v>373</v>
      </c>
      <c r="B1103" s="100"/>
      <c r="C1103" s="101">
        <v>300000</v>
      </c>
      <c r="D1103" s="101">
        <v>-300000</v>
      </c>
      <c r="E1103" s="101">
        <v>-100</v>
      </c>
      <c r="F1103" s="101">
        <v>0</v>
      </c>
    </row>
    <row r="1104" spans="1:6">
      <c r="A1104" s="118" t="s">
        <v>486</v>
      </c>
      <c r="B1104" s="118"/>
      <c r="C1104" s="119">
        <v>300000</v>
      </c>
      <c r="D1104" s="119">
        <v>-300000</v>
      </c>
      <c r="E1104" s="119">
        <v>-100</v>
      </c>
      <c r="F1104" s="119">
        <v>0</v>
      </c>
    </row>
    <row r="1105" spans="1:6">
      <c r="A1105" s="120" t="s">
        <v>485</v>
      </c>
      <c r="B1105" s="120"/>
      <c r="C1105" s="121">
        <v>300000</v>
      </c>
      <c r="D1105" s="121">
        <v>-300000</v>
      </c>
      <c r="E1105" s="121">
        <v>-100</v>
      </c>
      <c r="F1105" s="121">
        <v>0</v>
      </c>
    </row>
    <row r="1106" spans="1:6" s="105" customFormat="1">
      <c r="A1106" s="102">
        <v>4</v>
      </c>
      <c r="B1106" s="103" t="s">
        <v>200</v>
      </c>
      <c r="C1106" s="104">
        <v>300000</v>
      </c>
      <c r="D1106" s="104">
        <v>-300000</v>
      </c>
      <c r="E1106" s="104">
        <v>-100</v>
      </c>
      <c r="F1106" s="104">
        <v>0</v>
      </c>
    </row>
    <row r="1107" spans="1:6" s="105" customFormat="1">
      <c r="A1107" s="102">
        <v>42</v>
      </c>
      <c r="B1107" s="103" t="s">
        <v>201</v>
      </c>
      <c r="C1107" s="104">
        <v>300000</v>
      </c>
      <c r="D1107" s="104">
        <v>-300000</v>
      </c>
      <c r="E1107" s="104">
        <v>-100</v>
      </c>
      <c r="F1107" s="104">
        <v>0</v>
      </c>
    </row>
    <row r="1108" spans="1:6" s="109" customFormat="1">
      <c r="A1108" s="106">
        <v>421</v>
      </c>
      <c r="B1108" s="107" t="s">
        <v>219</v>
      </c>
      <c r="C1108" s="108">
        <v>300000</v>
      </c>
      <c r="D1108" s="108">
        <v>-300000</v>
      </c>
      <c r="E1108" s="108">
        <v>-100</v>
      </c>
      <c r="F1108" s="108">
        <v>0</v>
      </c>
    </row>
    <row r="1109" spans="1:6">
      <c r="A1109" s="100" t="s">
        <v>374</v>
      </c>
      <c r="B1109" s="100"/>
      <c r="C1109" s="101">
        <v>0</v>
      </c>
      <c r="D1109" s="101">
        <v>240000</v>
      </c>
      <c r="E1109" s="101"/>
      <c r="F1109" s="101">
        <v>240000</v>
      </c>
    </row>
    <row r="1110" spans="1:6">
      <c r="A1110" s="118" t="s">
        <v>486</v>
      </c>
      <c r="B1110" s="118"/>
      <c r="C1110" s="119">
        <v>0</v>
      </c>
      <c r="D1110" s="119">
        <v>240000</v>
      </c>
      <c r="E1110" s="119"/>
      <c r="F1110" s="119">
        <v>240000</v>
      </c>
    </row>
    <row r="1111" spans="1:6">
      <c r="A1111" s="120" t="s">
        <v>485</v>
      </c>
      <c r="B1111" s="120"/>
      <c r="C1111" s="121">
        <v>0</v>
      </c>
      <c r="D1111" s="121">
        <v>240000</v>
      </c>
      <c r="E1111" s="121"/>
      <c r="F1111" s="121">
        <v>240000</v>
      </c>
    </row>
    <row r="1112" spans="1:6" s="105" customFormat="1">
      <c r="A1112" s="102">
        <v>4</v>
      </c>
      <c r="B1112" s="103" t="s">
        <v>200</v>
      </c>
      <c r="C1112" s="104">
        <v>0</v>
      </c>
      <c r="D1112" s="104">
        <v>240000</v>
      </c>
      <c r="E1112" s="104"/>
      <c r="F1112" s="104">
        <v>240000</v>
      </c>
    </row>
    <row r="1113" spans="1:6" s="105" customFormat="1">
      <c r="A1113" s="102">
        <v>42</v>
      </c>
      <c r="B1113" s="103" t="s">
        <v>201</v>
      </c>
      <c r="C1113" s="104">
        <v>0</v>
      </c>
      <c r="D1113" s="104">
        <v>240000</v>
      </c>
      <c r="E1113" s="104"/>
      <c r="F1113" s="104">
        <v>240000</v>
      </c>
    </row>
    <row r="1114" spans="1:6" s="109" customFormat="1">
      <c r="A1114" s="106">
        <v>421</v>
      </c>
      <c r="B1114" s="107" t="s">
        <v>219</v>
      </c>
      <c r="C1114" s="108">
        <v>0</v>
      </c>
      <c r="D1114" s="108">
        <v>240000</v>
      </c>
      <c r="E1114" s="108"/>
      <c r="F1114" s="108">
        <v>240000</v>
      </c>
    </row>
    <row r="1115" spans="1:6">
      <c r="A1115" s="100" t="s">
        <v>375</v>
      </c>
      <c r="B1115" s="100"/>
      <c r="C1115" s="101">
        <v>0</v>
      </c>
      <c r="D1115" s="101">
        <v>300000</v>
      </c>
      <c r="E1115" s="101"/>
      <c r="F1115" s="101">
        <v>300000</v>
      </c>
    </row>
    <row r="1116" spans="1:6">
      <c r="A1116" s="118" t="s">
        <v>486</v>
      </c>
      <c r="B1116" s="118"/>
      <c r="C1116" s="119">
        <v>0</v>
      </c>
      <c r="D1116" s="119">
        <v>300000</v>
      </c>
      <c r="E1116" s="119"/>
      <c r="F1116" s="119">
        <v>300000</v>
      </c>
    </row>
    <row r="1117" spans="1:6">
      <c r="A1117" s="120" t="s">
        <v>485</v>
      </c>
      <c r="B1117" s="120"/>
      <c r="C1117" s="121">
        <v>0</v>
      </c>
      <c r="D1117" s="121">
        <v>300000</v>
      </c>
      <c r="E1117" s="121"/>
      <c r="F1117" s="121">
        <v>300000</v>
      </c>
    </row>
    <row r="1118" spans="1:6" s="105" customFormat="1">
      <c r="A1118" s="102">
        <v>4</v>
      </c>
      <c r="B1118" s="103" t="s">
        <v>200</v>
      </c>
      <c r="C1118" s="104">
        <v>0</v>
      </c>
      <c r="D1118" s="104">
        <v>300000</v>
      </c>
      <c r="E1118" s="104"/>
      <c r="F1118" s="104">
        <v>300000</v>
      </c>
    </row>
    <row r="1119" spans="1:6" s="105" customFormat="1">
      <c r="A1119" s="102">
        <v>42</v>
      </c>
      <c r="B1119" s="103" t="s">
        <v>201</v>
      </c>
      <c r="C1119" s="104">
        <v>0</v>
      </c>
      <c r="D1119" s="104">
        <v>300000</v>
      </c>
      <c r="E1119" s="104"/>
      <c r="F1119" s="104">
        <v>300000</v>
      </c>
    </row>
    <row r="1120" spans="1:6" s="109" customFormat="1">
      <c r="A1120" s="106">
        <v>421</v>
      </c>
      <c r="B1120" s="107" t="s">
        <v>219</v>
      </c>
      <c r="C1120" s="108">
        <v>0</v>
      </c>
      <c r="D1120" s="108">
        <v>300000</v>
      </c>
      <c r="E1120" s="108"/>
      <c r="F1120" s="108">
        <v>300000</v>
      </c>
    </row>
    <row r="1121" spans="1:6">
      <c r="A1121" s="100" t="s">
        <v>376</v>
      </c>
      <c r="B1121" s="100"/>
      <c r="C1121" s="101">
        <v>3250000</v>
      </c>
      <c r="D1121" s="101">
        <v>-3050000</v>
      </c>
      <c r="E1121" s="101">
        <v>-93.846153846153797</v>
      </c>
      <c r="F1121" s="101">
        <v>200000</v>
      </c>
    </row>
    <row r="1122" spans="1:6">
      <c r="A1122" s="100" t="s">
        <v>377</v>
      </c>
      <c r="B1122" s="100"/>
      <c r="C1122" s="101">
        <v>3000000</v>
      </c>
      <c r="D1122" s="101">
        <v>-3000000</v>
      </c>
      <c r="E1122" s="101">
        <v>-100</v>
      </c>
      <c r="F1122" s="101">
        <v>0</v>
      </c>
    </row>
    <row r="1123" spans="1:6">
      <c r="A1123" s="118" t="s">
        <v>486</v>
      </c>
      <c r="B1123" s="118"/>
      <c r="C1123" s="119">
        <v>3000000</v>
      </c>
      <c r="D1123" s="119">
        <v>-3000000</v>
      </c>
      <c r="E1123" s="119">
        <v>-100</v>
      </c>
      <c r="F1123" s="119">
        <v>0</v>
      </c>
    </row>
    <row r="1124" spans="1:6">
      <c r="A1124" s="120" t="s">
        <v>485</v>
      </c>
      <c r="B1124" s="120"/>
      <c r="C1124" s="121">
        <v>3000000</v>
      </c>
      <c r="D1124" s="121">
        <v>-3000000</v>
      </c>
      <c r="E1124" s="121">
        <v>-100</v>
      </c>
      <c r="F1124" s="121">
        <v>0</v>
      </c>
    </row>
    <row r="1125" spans="1:6" s="105" customFormat="1">
      <c r="A1125" s="102">
        <v>4</v>
      </c>
      <c r="B1125" s="103" t="s">
        <v>200</v>
      </c>
      <c r="C1125" s="104">
        <v>3000000</v>
      </c>
      <c r="D1125" s="104">
        <v>-3000000</v>
      </c>
      <c r="E1125" s="104">
        <v>-100</v>
      </c>
      <c r="F1125" s="104">
        <v>0</v>
      </c>
    </row>
    <row r="1126" spans="1:6" s="105" customFormat="1">
      <c r="A1126" s="102">
        <v>41</v>
      </c>
      <c r="B1126" s="103" t="s">
        <v>340</v>
      </c>
      <c r="C1126" s="104">
        <v>700000</v>
      </c>
      <c r="D1126" s="104">
        <v>-700000</v>
      </c>
      <c r="E1126" s="104">
        <v>-100</v>
      </c>
      <c r="F1126" s="104">
        <v>0</v>
      </c>
    </row>
    <row r="1127" spans="1:6" s="109" customFormat="1">
      <c r="A1127" s="106">
        <v>411</v>
      </c>
      <c r="B1127" s="107" t="s">
        <v>341</v>
      </c>
      <c r="C1127" s="108">
        <v>700000</v>
      </c>
      <c r="D1127" s="108">
        <v>-700000</v>
      </c>
      <c r="E1127" s="108">
        <v>-100</v>
      </c>
      <c r="F1127" s="108">
        <v>0</v>
      </c>
    </row>
    <row r="1128" spans="1:6" s="105" customFormat="1">
      <c r="A1128" s="102">
        <v>42</v>
      </c>
      <c r="B1128" s="103" t="s">
        <v>201</v>
      </c>
      <c r="C1128" s="104">
        <v>2300000</v>
      </c>
      <c r="D1128" s="104">
        <v>-2300000</v>
      </c>
      <c r="E1128" s="104">
        <v>-100</v>
      </c>
      <c r="F1128" s="104">
        <v>0</v>
      </c>
    </row>
    <row r="1129" spans="1:6" s="109" customFormat="1">
      <c r="A1129" s="106">
        <v>421</v>
      </c>
      <c r="B1129" s="107" t="s">
        <v>219</v>
      </c>
      <c r="C1129" s="108">
        <v>2300000</v>
      </c>
      <c r="D1129" s="108">
        <v>-2300000</v>
      </c>
      <c r="E1129" s="108">
        <v>-100</v>
      </c>
      <c r="F1129" s="108">
        <v>0</v>
      </c>
    </row>
    <row r="1130" spans="1:6">
      <c r="A1130" s="100" t="s">
        <v>378</v>
      </c>
      <c r="B1130" s="100"/>
      <c r="C1130" s="101">
        <v>150000</v>
      </c>
      <c r="D1130" s="101">
        <v>-50000</v>
      </c>
      <c r="E1130" s="101">
        <v>-33.3333333333333</v>
      </c>
      <c r="F1130" s="101">
        <v>100000</v>
      </c>
    </row>
    <row r="1131" spans="1:6">
      <c r="A1131" s="118" t="s">
        <v>486</v>
      </c>
      <c r="B1131" s="118"/>
      <c r="C1131" s="119">
        <v>150000</v>
      </c>
      <c r="D1131" s="119">
        <v>-50000</v>
      </c>
      <c r="E1131" s="119">
        <v>-33.3333333333333</v>
      </c>
      <c r="F1131" s="119">
        <v>100000</v>
      </c>
    </row>
    <row r="1132" spans="1:6">
      <c r="A1132" s="120" t="s">
        <v>485</v>
      </c>
      <c r="B1132" s="120"/>
      <c r="C1132" s="121">
        <v>150000</v>
      </c>
      <c r="D1132" s="121">
        <v>-50000</v>
      </c>
      <c r="E1132" s="121">
        <v>-33.3333333333333</v>
      </c>
      <c r="F1132" s="121">
        <v>100000</v>
      </c>
    </row>
    <row r="1133" spans="1:6" s="105" customFormat="1">
      <c r="A1133" s="102">
        <v>4</v>
      </c>
      <c r="B1133" s="103" t="s">
        <v>200</v>
      </c>
      <c r="C1133" s="104">
        <v>150000</v>
      </c>
      <c r="D1133" s="104">
        <v>-50000</v>
      </c>
      <c r="E1133" s="104">
        <v>-33.3333333333333</v>
      </c>
      <c r="F1133" s="104">
        <v>100000</v>
      </c>
    </row>
    <row r="1134" spans="1:6" s="105" customFormat="1">
      <c r="A1134" s="102">
        <v>42</v>
      </c>
      <c r="B1134" s="103" t="s">
        <v>201</v>
      </c>
      <c r="C1134" s="104">
        <v>150000</v>
      </c>
      <c r="D1134" s="104">
        <v>-50000</v>
      </c>
      <c r="E1134" s="104">
        <v>-33.3333333333333</v>
      </c>
      <c r="F1134" s="104">
        <v>100000</v>
      </c>
    </row>
    <row r="1135" spans="1:6" s="109" customFormat="1">
      <c r="A1135" s="106">
        <v>421</v>
      </c>
      <c r="B1135" s="107" t="s">
        <v>219</v>
      </c>
      <c r="C1135" s="108">
        <v>150000</v>
      </c>
      <c r="D1135" s="108">
        <v>-50000</v>
      </c>
      <c r="E1135" s="108">
        <v>-33.3333333333333</v>
      </c>
      <c r="F1135" s="108">
        <v>100000</v>
      </c>
    </row>
    <row r="1136" spans="1:6">
      <c r="A1136" s="100" t="s">
        <v>379</v>
      </c>
      <c r="B1136" s="100"/>
      <c r="C1136" s="101">
        <v>100000</v>
      </c>
      <c r="D1136" s="101">
        <v>0</v>
      </c>
      <c r="E1136" s="101">
        <v>0</v>
      </c>
      <c r="F1136" s="101">
        <v>100000</v>
      </c>
    </row>
    <row r="1137" spans="1:6">
      <c r="A1137" s="118" t="s">
        <v>486</v>
      </c>
      <c r="B1137" s="118"/>
      <c r="C1137" s="119">
        <v>100000</v>
      </c>
      <c r="D1137" s="119">
        <v>0</v>
      </c>
      <c r="E1137" s="119">
        <v>0</v>
      </c>
      <c r="F1137" s="119">
        <v>100000</v>
      </c>
    </row>
    <row r="1138" spans="1:6">
      <c r="A1138" s="120" t="s">
        <v>485</v>
      </c>
      <c r="B1138" s="120"/>
      <c r="C1138" s="121">
        <v>100000</v>
      </c>
      <c r="D1138" s="121">
        <v>0</v>
      </c>
      <c r="E1138" s="121">
        <v>0</v>
      </c>
      <c r="F1138" s="121">
        <v>100000</v>
      </c>
    </row>
    <row r="1139" spans="1:6" s="105" customFormat="1">
      <c r="A1139" s="102">
        <v>4</v>
      </c>
      <c r="B1139" s="103" t="s">
        <v>200</v>
      </c>
      <c r="C1139" s="104">
        <v>100000</v>
      </c>
      <c r="D1139" s="104">
        <v>0</v>
      </c>
      <c r="E1139" s="104">
        <v>0</v>
      </c>
      <c r="F1139" s="104">
        <v>100000</v>
      </c>
    </row>
    <row r="1140" spans="1:6" s="105" customFormat="1">
      <c r="A1140" s="102">
        <v>42</v>
      </c>
      <c r="B1140" s="103" t="s">
        <v>201</v>
      </c>
      <c r="C1140" s="104">
        <v>100000</v>
      </c>
      <c r="D1140" s="104">
        <v>0</v>
      </c>
      <c r="E1140" s="104">
        <v>0</v>
      </c>
      <c r="F1140" s="104">
        <v>100000</v>
      </c>
    </row>
    <row r="1141" spans="1:6" s="109" customFormat="1">
      <c r="A1141" s="106">
        <v>421</v>
      </c>
      <c r="B1141" s="107" t="s">
        <v>219</v>
      </c>
      <c r="C1141" s="108">
        <v>100000</v>
      </c>
      <c r="D1141" s="108">
        <v>0</v>
      </c>
      <c r="E1141" s="108">
        <v>0</v>
      </c>
      <c r="F1141" s="108">
        <v>100000</v>
      </c>
    </row>
    <row r="1142" spans="1:6">
      <c r="A1142" s="100" t="s">
        <v>380</v>
      </c>
      <c r="B1142" s="100"/>
      <c r="C1142" s="101">
        <v>2854500</v>
      </c>
      <c r="D1142" s="101">
        <v>500000</v>
      </c>
      <c r="E1142" s="101">
        <v>17.516202487300799</v>
      </c>
      <c r="F1142" s="101">
        <v>3354500</v>
      </c>
    </row>
    <row r="1143" spans="1:6">
      <c r="A1143" s="100" t="s">
        <v>381</v>
      </c>
      <c r="B1143" s="100"/>
      <c r="C1143" s="101">
        <v>600000</v>
      </c>
      <c r="D1143" s="101">
        <v>500000</v>
      </c>
      <c r="E1143" s="101">
        <v>83.3333333333333</v>
      </c>
      <c r="F1143" s="101">
        <v>1100000</v>
      </c>
    </row>
    <row r="1144" spans="1:6">
      <c r="A1144" s="118" t="s">
        <v>486</v>
      </c>
      <c r="B1144" s="118"/>
      <c r="C1144" s="119">
        <v>600000</v>
      </c>
      <c r="D1144" s="119">
        <v>500000</v>
      </c>
      <c r="E1144" s="119">
        <v>83.3333333333333</v>
      </c>
      <c r="F1144" s="119">
        <v>1100000</v>
      </c>
    </row>
    <row r="1145" spans="1:6">
      <c r="A1145" s="120" t="s">
        <v>490</v>
      </c>
      <c r="B1145" s="120"/>
      <c r="C1145" s="121">
        <v>600000</v>
      </c>
      <c r="D1145" s="121">
        <v>500000</v>
      </c>
      <c r="E1145" s="121">
        <v>83.3333333333333</v>
      </c>
      <c r="F1145" s="121">
        <v>1100000</v>
      </c>
    </row>
    <row r="1146" spans="1:6" s="105" customFormat="1">
      <c r="A1146" s="102">
        <v>4</v>
      </c>
      <c r="B1146" s="103" t="s">
        <v>200</v>
      </c>
      <c r="C1146" s="104">
        <v>600000</v>
      </c>
      <c r="D1146" s="104">
        <v>500000</v>
      </c>
      <c r="E1146" s="104">
        <v>83.3333333333333</v>
      </c>
      <c r="F1146" s="104">
        <v>1100000</v>
      </c>
    </row>
    <row r="1147" spans="1:6" s="105" customFormat="1">
      <c r="A1147" s="102">
        <v>42</v>
      </c>
      <c r="B1147" s="103" t="s">
        <v>201</v>
      </c>
      <c r="C1147" s="104">
        <v>600000</v>
      </c>
      <c r="D1147" s="104">
        <v>500000</v>
      </c>
      <c r="E1147" s="104">
        <v>83.3333333333333</v>
      </c>
      <c r="F1147" s="104">
        <v>1100000</v>
      </c>
    </row>
    <row r="1148" spans="1:6" s="109" customFormat="1">
      <c r="A1148" s="106">
        <v>421</v>
      </c>
      <c r="B1148" s="107" t="s">
        <v>219</v>
      </c>
      <c r="C1148" s="108">
        <v>600000</v>
      </c>
      <c r="D1148" s="108">
        <v>500000</v>
      </c>
      <c r="E1148" s="108">
        <v>83.3333333333333</v>
      </c>
      <c r="F1148" s="108">
        <v>1100000</v>
      </c>
    </row>
    <row r="1149" spans="1:6">
      <c r="A1149" s="100" t="s">
        <v>382</v>
      </c>
      <c r="B1149" s="100"/>
      <c r="C1149" s="101">
        <v>2254500</v>
      </c>
      <c r="D1149" s="101">
        <v>0</v>
      </c>
      <c r="E1149" s="101">
        <v>0</v>
      </c>
      <c r="F1149" s="101">
        <v>2254500</v>
      </c>
    </row>
    <row r="1150" spans="1:6">
      <c r="A1150" s="118" t="s">
        <v>486</v>
      </c>
      <c r="B1150" s="118"/>
      <c r="C1150" s="119">
        <v>1352700</v>
      </c>
      <c r="D1150" s="119">
        <v>0</v>
      </c>
      <c r="E1150" s="119">
        <v>0</v>
      </c>
      <c r="F1150" s="119">
        <v>1352700</v>
      </c>
    </row>
    <row r="1151" spans="1:6">
      <c r="A1151" s="120" t="s">
        <v>490</v>
      </c>
      <c r="B1151" s="120"/>
      <c r="C1151" s="121">
        <v>1352700</v>
      </c>
      <c r="D1151" s="121">
        <v>0</v>
      </c>
      <c r="E1151" s="121">
        <v>0</v>
      </c>
      <c r="F1151" s="121">
        <v>1352700</v>
      </c>
    </row>
    <row r="1152" spans="1:6" s="105" customFormat="1">
      <c r="A1152" s="102">
        <v>4</v>
      </c>
      <c r="B1152" s="103" t="s">
        <v>200</v>
      </c>
      <c r="C1152" s="104">
        <v>1352700</v>
      </c>
      <c r="D1152" s="104">
        <v>0</v>
      </c>
      <c r="E1152" s="104">
        <v>0</v>
      </c>
      <c r="F1152" s="104">
        <v>1352700</v>
      </c>
    </row>
    <row r="1153" spans="1:6" s="105" customFormat="1">
      <c r="A1153" s="102">
        <v>42</v>
      </c>
      <c r="B1153" s="103" t="s">
        <v>201</v>
      </c>
      <c r="C1153" s="104">
        <v>1352700</v>
      </c>
      <c r="D1153" s="104">
        <v>0</v>
      </c>
      <c r="E1153" s="104">
        <v>0</v>
      </c>
      <c r="F1153" s="104">
        <v>1352700</v>
      </c>
    </row>
    <row r="1154" spans="1:6" s="109" customFormat="1">
      <c r="A1154" s="106">
        <v>421</v>
      </c>
      <c r="B1154" s="107" t="s">
        <v>219</v>
      </c>
      <c r="C1154" s="108">
        <v>1352700</v>
      </c>
      <c r="D1154" s="108">
        <v>0</v>
      </c>
      <c r="E1154" s="108">
        <v>0</v>
      </c>
      <c r="F1154" s="108">
        <v>1352700</v>
      </c>
    </row>
    <row r="1155" spans="1:6">
      <c r="A1155" s="118" t="s">
        <v>470</v>
      </c>
      <c r="B1155" s="118"/>
      <c r="C1155" s="119">
        <v>901800</v>
      </c>
      <c r="D1155" s="119">
        <v>0</v>
      </c>
      <c r="E1155" s="119">
        <v>0</v>
      </c>
      <c r="F1155" s="119">
        <v>901800</v>
      </c>
    </row>
    <row r="1156" spans="1:6">
      <c r="A1156" s="120" t="s">
        <v>490</v>
      </c>
      <c r="B1156" s="120"/>
      <c r="C1156" s="121">
        <v>901800</v>
      </c>
      <c r="D1156" s="121">
        <v>0</v>
      </c>
      <c r="E1156" s="121">
        <v>0</v>
      </c>
      <c r="F1156" s="121">
        <v>901800</v>
      </c>
    </row>
    <row r="1157" spans="1:6" s="105" customFormat="1">
      <c r="A1157" s="102">
        <v>4</v>
      </c>
      <c r="B1157" s="103" t="s">
        <v>200</v>
      </c>
      <c r="C1157" s="104">
        <v>901800</v>
      </c>
      <c r="D1157" s="104">
        <v>0</v>
      </c>
      <c r="E1157" s="104">
        <v>0</v>
      </c>
      <c r="F1157" s="104">
        <v>901800</v>
      </c>
    </row>
    <row r="1158" spans="1:6" s="105" customFormat="1">
      <c r="A1158" s="102">
        <v>42</v>
      </c>
      <c r="B1158" s="103" t="s">
        <v>201</v>
      </c>
      <c r="C1158" s="104">
        <v>901800</v>
      </c>
      <c r="D1158" s="104">
        <v>0</v>
      </c>
      <c r="E1158" s="104">
        <v>0</v>
      </c>
      <c r="F1158" s="104">
        <v>901800</v>
      </c>
    </row>
    <row r="1159" spans="1:6" s="109" customFormat="1">
      <c r="A1159" s="106">
        <v>421</v>
      </c>
      <c r="B1159" s="107" t="s">
        <v>219</v>
      </c>
      <c r="C1159" s="108">
        <v>901800</v>
      </c>
      <c r="D1159" s="108">
        <v>0</v>
      </c>
      <c r="E1159" s="108">
        <v>0</v>
      </c>
      <c r="F1159" s="108">
        <v>901800</v>
      </c>
    </row>
    <row r="1160" spans="1:6">
      <c r="A1160" s="100" t="s">
        <v>383</v>
      </c>
      <c r="B1160" s="100"/>
      <c r="C1160" s="101">
        <v>0</v>
      </c>
      <c r="D1160" s="101">
        <v>150000</v>
      </c>
      <c r="E1160" s="101"/>
      <c r="F1160" s="101">
        <v>150000</v>
      </c>
    </row>
    <row r="1161" spans="1:6">
      <c r="A1161" s="100" t="s">
        <v>384</v>
      </c>
      <c r="B1161" s="100"/>
      <c r="C1161" s="101">
        <v>0</v>
      </c>
      <c r="D1161" s="101">
        <v>150000</v>
      </c>
      <c r="E1161" s="101"/>
      <c r="F1161" s="101">
        <v>150000</v>
      </c>
    </row>
    <row r="1162" spans="1:6">
      <c r="A1162" s="118" t="s">
        <v>491</v>
      </c>
      <c r="B1162" s="118"/>
      <c r="C1162" s="119">
        <v>0</v>
      </c>
      <c r="D1162" s="119">
        <v>150000</v>
      </c>
      <c r="E1162" s="119"/>
      <c r="F1162" s="119">
        <v>150000</v>
      </c>
    </row>
    <row r="1163" spans="1:6">
      <c r="A1163" s="120" t="s">
        <v>492</v>
      </c>
      <c r="B1163" s="120"/>
      <c r="C1163" s="121">
        <v>0</v>
      </c>
      <c r="D1163" s="121">
        <v>150000</v>
      </c>
      <c r="E1163" s="121"/>
      <c r="F1163" s="121">
        <v>150000</v>
      </c>
    </row>
    <row r="1164" spans="1:6" s="105" customFormat="1">
      <c r="A1164" s="102">
        <v>4</v>
      </c>
      <c r="B1164" s="103" t="s">
        <v>200</v>
      </c>
      <c r="C1164" s="104">
        <v>0</v>
      </c>
      <c r="D1164" s="104">
        <v>150000</v>
      </c>
      <c r="E1164" s="104"/>
      <c r="F1164" s="104">
        <v>150000</v>
      </c>
    </row>
    <row r="1165" spans="1:6" s="105" customFormat="1">
      <c r="A1165" s="102">
        <v>42</v>
      </c>
      <c r="B1165" s="103" t="s">
        <v>201</v>
      </c>
      <c r="C1165" s="104">
        <v>0</v>
      </c>
      <c r="D1165" s="104">
        <v>150000</v>
      </c>
      <c r="E1165" s="104"/>
      <c r="F1165" s="104">
        <v>150000</v>
      </c>
    </row>
    <row r="1166" spans="1:6" s="109" customFormat="1">
      <c r="A1166" s="106">
        <v>421</v>
      </c>
      <c r="B1166" s="107" t="s">
        <v>219</v>
      </c>
      <c r="C1166" s="108">
        <v>0</v>
      </c>
      <c r="D1166" s="108">
        <v>150000</v>
      </c>
      <c r="E1166" s="108"/>
      <c r="F1166" s="108">
        <v>150000</v>
      </c>
    </row>
    <row r="1167" spans="1:6">
      <c r="A1167" s="100" t="s">
        <v>385</v>
      </c>
      <c r="B1167" s="100"/>
      <c r="C1167" s="101">
        <v>300000</v>
      </c>
      <c r="D1167" s="101">
        <v>700000</v>
      </c>
      <c r="E1167" s="101">
        <v>233.333333333333</v>
      </c>
      <c r="F1167" s="101">
        <v>1000000</v>
      </c>
    </row>
    <row r="1168" spans="1:6">
      <c r="A1168" s="100" t="s">
        <v>386</v>
      </c>
      <c r="B1168" s="100"/>
      <c r="C1168" s="101">
        <v>300000</v>
      </c>
      <c r="D1168" s="101">
        <v>650000</v>
      </c>
      <c r="E1168" s="101">
        <v>216.666666666667</v>
      </c>
      <c r="F1168" s="101">
        <v>950000</v>
      </c>
    </row>
    <row r="1169" spans="1:6">
      <c r="A1169" s="118" t="s">
        <v>491</v>
      </c>
      <c r="B1169" s="118"/>
      <c r="C1169" s="119">
        <v>150000</v>
      </c>
      <c r="D1169" s="119">
        <v>-150000</v>
      </c>
      <c r="E1169" s="119">
        <v>-100</v>
      </c>
      <c r="F1169" s="119">
        <v>0</v>
      </c>
    </row>
    <row r="1170" spans="1:6">
      <c r="A1170" s="120" t="s">
        <v>485</v>
      </c>
      <c r="B1170" s="120"/>
      <c r="C1170" s="121">
        <v>150000</v>
      </c>
      <c r="D1170" s="121">
        <v>-150000</v>
      </c>
      <c r="E1170" s="121">
        <v>-100</v>
      </c>
      <c r="F1170" s="121">
        <v>0</v>
      </c>
    </row>
    <row r="1171" spans="1:6" s="105" customFormat="1">
      <c r="A1171" s="102">
        <v>4</v>
      </c>
      <c r="B1171" s="103" t="s">
        <v>200</v>
      </c>
      <c r="C1171" s="104">
        <v>150000</v>
      </c>
      <c r="D1171" s="104">
        <v>-150000</v>
      </c>
      <c r="E1171" s="104">
        <v>-100</v>
      </c>
      <c r="F1171" s="104">
        <v>0</v>
      </c>
    </row>
    <row r="1172" spans="1:6" s="105" customFormat="1">
      <c r="A1172" s="102">
        <v>42</v>
      </c>
      <c r="B1172" s="103" t="s">
        <v>201</v>
      </c>
      <c r="C1172" s="104">
        <v>150000</v>
      </c>
      <c r="D1172" s="104">
        <v>-150000</v>
      </c>
      <c r="E1172" s="104">
        <v>-100</v>
      </c>
      <c r="F1172" s="104">
        <v>0</v>
      </c>
    </row>
    <row r="1173" spans="1:6" s="109" customFormat="1">
      <c r="A1173" s="106">
        <v>421</v>
      </c>
      <c r="B1173" s="107" t="s">
        <v>219</v>
      </c>
      <c r="C1173" s="108">
        <v>150000</v>
      </c>
      <c r="D1173" s="108">
        <v>-150000</v>
      </c>
      <c r="E1173" s="108">
        <v>-100</v>
      </c>
      <c r="F1173" s="108">
        <v>0</v>
      </c>
    </row>
    <row r="1174" spans="1:6">
      <c r="A1174" s="118" t="s">
        <v>471</v>
      </c>
      <c r="B1174" s="118"/>
      <c r="C1174" s="119">
        <v>150000</v>
      </c>
      <c r="D1174" s="119">
        <v>800000</v>
      </c>
      <c r="E1174" s="119">
        <v>533.33333333333303</v>
      </c>
      <c r="F1174" s="119">
        <v>950000</v>
      </c>
    </row>
    <row r="1175" spans="1:6">
      <c r="A1175" s="120" t="s">
        <v>485</v>
      </c>
      <c r="B1175" s="120"/>
      <c r="C1175" s="121">
        <v>150000</v>
      </c>
      <c r="D1175" s="121">
        <v>800000</v>
      </c>
      <c r="E1175" s="121">
        <v>533.33333333333303</v>
      </c>
      <c r="F1175" s="121">
        <v>950000</v>
      </c>
    </row>
    <row r="1176" spans="1:6" s="105" customFormat="1">
      <c r="A1176" s="102">
        <v>4</v>
      </c>
      <c r="B1176" s="103" t="s">
        <v>200</v>
      </c>
      <c r="C1176" s="104">
        <v>150000</v>
      </c>
      <c r="D1176" s="104">
        <v>800000</v>
      </c>
      <c r="E1176" s="104">
        <v>533.33333333333303</v>
      </c>
      <c r="F1176" s="104">
        <v>950000</v>
      </c>
    </row>
    <row r="1177" spans="1:6" s="105" customFormat="1">
      <c r="A1177" s="102">
        <v>42</v>
      </c>
      <c r="B1177" s="103" t="s">
        <v>201</v>
      </c>
      <c r="C1177" s="104">
        <v>150000</v>
      </c>
      <c r="D1177" s="104">
        <v>800000</v>
      </c>
      <c r="E1177" s="104">
        <v>533.33333333333303</v>
      </c>
      <c r="F1177" s="104">
        <v>950000</v>
      </c>
    </row>
    <row r="1178" spans="1:6" s="109" customFormat="1">
      <c r="A1178" s="106">
        <v>421</v>
      </c>
      <c r="B1178" s="107" t="s">
        <v>219</v>
      </c>
      <c r="C1178" s="108">
        <v>150000</v>
      </c>
      <c r="D1178" s="108">
        <v>800000</v>
      </c>
      <c r="E1178" s="108">
        <v>533.33333333333303</v>
      </c>
      <c r="F1178" s="108">
        <v>950000</v>
      </c>
    </row>
    <row r="1179" spans="1:6">
      <c r="A1179" s="100" t="s">
        <v>387</v>
      </c>
      <c r="B1179" s="100"/>
      <c r="C1179" s="101">
        <v>0</v>
      </c>
      <c r="D1179" s="101">
        <v>50000</v>
      </c>
      <c r="E1179" s="101"/>
      <c r="F1179" s="101">
        <v>50000</v>
      </c>
    </row>
    <row r="1180" spans="1:6">
      <c r="A1180" s="118" t="s">
        <v>491</v>
      </c>
      <c r="B1180" s="118"/>
      <c r="C1180" s="119">
        <v>0</v>
      </c>
      <c r="D1180" s="119">
        <v>50000</v>
      </c>
      <c r="E1180" s="119"/>
      <c r="F1180" s="119">
        <v>50000</v>
      </c>
    </row>
    <row r="1181" spans="1:6">
      <c r="A1181" s="120" t="s">
        <v>485</v>
      </c>
      <c r="B1181" s="120"/>
      <c r="C1181" s="121">
        <v>0</v>
      </c>
      <c r="D1181" s="121">
        <v>50000</v>
      </c>
      <c r="E1181" s="121"/>
      <c r="F1181" s="121">
        <v>50000</v>
      </c>
    </row>
    <row r="1182" spans="1:6" s="105" customFormat="1">
      <c r="A1182" s="102">
        <v>4</v>
      </c>
      <c r="B1182" s="103" t="s">
        <v>200</v>
      </c>
      <c r="C1182" s="104">
        <v>0</v>
      </c>
      <c r="D1182" s="104">
        <v>50000</v>
      </c>
      <c r="E1182" s="104"/>
      <c r="F1182" s="104">
        <v>50000</v>
      </c>
    </row>
    <row r="1183" spans="1:6" s="105" customFormat="1">
      <c r="A1183" s="102">
        <v>42</v>
      </c>
      <c r="B1183" s="103" t="s">
        <v>201</v>
      </c>
      <c r="C1183" s="104">
        <v>0</v>
      </c>
      <c r="D1183" s="104">
        <v>50000</v>
      </c>
      <c r="E1183" s="104"/>
      <c r="F1183" s="104">
        <v>50000</v>
      </c>
    </row>
    <row r="1184" spans="1:6" s="109" customFormat="1">
      <c r="A1184" s="106">
        <v>421</v>
      </c>
      <c r="B1184" s="107" t="s">
        <v>219</v>
      </c>
      <c r="C1184" s="108">
        <v>0</v>
      </c>
      <c r="D1184" s="108">
        <v>50000</v>
      </c>
      <c r="E1184" s="108"/>
      <c r="F1184" s="108">
        <v>50000</v>
      </c>
    </row>
    <row r="1185" spans="1:6">
      <c r="A1185" s="100" t="s">
        <v>388</v>
      </c>
      <c r="B1185" s="100"/>
      <c r="C1185" s="101">
        <v>50000</v>
      </c>
      <c r="D1185" s="101">
        <v>0</v>
      </c>
      <c r="E1185" s="101">
        <v>0</v>
      </c>
      <c r="F1185" s="101">
        <v>50000</v>
      </c>
    </row>
    <row r="1186" spans="1:6">
      <c r="A1186" s="100" t="s">
        <v>389</v>
      </c>
      <c r="B1186" s="100"/>
      <c r="C1186" s="101">
        <v>50000</v>
      </c>
      <c r="D1186" s="101">
        <v>0</v>
      </c>
      <c r="E1186" s="101">
        <v>0</v>
      </c>
      <c r="F1186" s="101">
        <v>50000</v>
      </c>
    </row>
    <row r="1187" spans="1:6">
      <c r="A1187" s="118" t="s">
        <v>471</v>
      </c>
      <c r="B1187" s="118"/>
      <c r="C1187" s="119">
        <v>50000</v>
      </c>
      <c r="D1187" s="119">
        <v>0</v>
      </c>
      <c r="E1187" s="119">
        <v>0</v>
      </c>
      <c r="F1187" s="119">
        <v>50000</v>
      </c>
    </row>
    <row r="1188" spans="1:6">
      <c r="A1188" s="120" t="s">
        <v>493</v>
      </c>
      <c r="B1188" s="120"/>
      <c r="C1188" s="121">
        <v>50000</v>
      </c>
      <c r="D1188" s="121">
        <v>0</v>
      </c>
      <c r="E1188" s="121">
        <v>0</v>
      </c>
      <c r="F1188" s="121">
        <v>50000</v>
      </c>
    </row>
    <row r="1189" spans="1:6" s="105" customFormat="1">
      <c r="A1189" s="102">
        <v>3</v>
      </c>
      <c r="B1189" s="103" t="s">
        <v>170</v>
      </c>
      <c r="C1189" s="104">
        <v>50000</v>
      </c>
      <c r="D1189" s="104">
        <v>0</v>
      </c>
      <c r="E1189" s="104">
        <v>0</v>
      </c>
      <c r="F1189" s="104">
        <v>50000</v>
      </c>
    </row>
    <row r="1190" spans="1:6" s="105" customFormat="1">
      <c r="A1190" s="102">
        <v>32</v>
      </c>
      <c r="B1190" s="103" t="s">
        <v>175</v>
      </c>
      <c r="C1190" s="104">
        <v>50000</v>
      </c>
      <c r="D1190" s="104">
        <v>0</v>
      </c>
      <c r="E1190" s="104">
        <v>0</v>
      </c>
      <c r="F1190" s="104">
        <v>50000</v>
      </c>
    </row>
    <row r="1191" spans="1:6" s="109" customFormat="1">
      <c r="A1191" s="106">
        <v>323</v>
      </c>
      <c r="B1191" s="107" t="s">
        <v>178</v>
      </c>
      <c r="C1191" s="108">
        <v>50000</v>
      </c>
      <c r="D1191" s="108">
        <v>0</v>
      </c>
      <c r="E1191" s="108">
        <v>0</v>
      </c>
      <c r="F1191" s="108">
        <v>50000</v>
      </c>
    </row>
    <row r="1192" spans="1:6">
      <c r="A1192" s="100" t="s">
        <v>390</v>
      </c>
      <c r="B1192" s="100"/>
      <c r="C1192" s="101">
        <v>3800000</v>
      </c>
      <c r="D1192" s="101">
        <v>530000</v>
      </c>
      <c r="E1192" s="101">
        <v>13.947368421052598</v>
      </c>
      <c r="F1192" s="101">
        <v>4330000</v>
      </c>
    </row>
    <row r="1193" spans="1:6">
      <c r="A1193" s="100" t="s">
        <v>391</v>
      </c>
      <c r="B1193" s="100"/>
      <c r="C1193" s="101">
        <v>3800000</v>
      </c>
      <c r="D1193" s="101">
        <v>530000</v>
      </c>
      <c r="E1193" s="101">
        <v>13.947368421052598</v>
      </c>
      <c r="F1193" s="101">
        <v>4330000</v>
      </c>
    </row>
    <row r="1194" spans="1:6">
      <c r="A1194" s="118" t="s">
        <v>464</v>
      </c>
      <c r="B1194" s="118"/>
      <c r="C1194" s="119">
        <v>680000</v>
      </c>
      <c r="D1194" s="119">
        <v>107000</v>
      </c>
      <c r="E1194" s="119">
        <v>15.735294117647099</v>
      </c>
      <c r="F1194" s="119">
        <v>787000</v>
      </c>
    </row>
    <row r="1195" spans="1:6">
      <c r="A1195" s="120" t="s">
        <v>494</v>
      </c>
      <c r="B1195" s="120"/>
      <c r="C1195" s="121">
        <v>680000</v>
      </c>
      <c r="D1195" s="121">
        <v>107000</v>
      </c>
      <c r="E1195" s="121">
        <v>15.735294117647099</v>
      </c>
      <c r="F1195" s="121">
        <v>787000</v>
      </c>
    </row>
    <row r="1196" spans="1:6" s="105" customFormat="1">
      <c r="A1196" s="102">
        <v>3</v>
      </c>
      <c r="B1196" s="103" t="s">
        <v>170</v>
      </c>
      <c r="C1196" s="104">
        <v>680000</v>
      </c>
      <c r="D1196" s="104">
        <v>28000</v>
      </c>
      <c r="E1196" s="104">
        <v>4.1176470588235299</v>
      </c>
      <c r="F1196" s="104">
        <v>708000</v>
      </c>
    </row>
    <row r="1197" spans="1:6" s="105" customFormat="1">
      <c r="A1197" s="102">
        <v>32</v>
      </c>
      <c r="B1197" s="103" t="s">
        <v>175</v>
      </c>
      <c r="C1197" s="104">
        <v>680000</v>
      </c>
      <c r="D1197" s="104">
        <v>28000</v>
      </c>
      <c r="E1197" s="104">
        <v>4.1176470588235299</v>
      </c>
      <c r="F1197" s="104">
        <v>708000</v>
      </c>
    </row>
    <row r="1198" spans="1:6" s="109" customFormat="1">
      <c r="A1198" s="106">
        <v>323</v>
      </c>
      <c r="B1198" s="107" t="s">
        <v>178</v>
      </c>
      <c r="C1198" s="108">
        <v>680000</v>
      </c>
      <c r="D1198" s="108">
        <v>28000</v>
      </c>
      <c r="E1198" s="108">
        <v>4.1176470588235299</v>
      </c>
      <c r="F1198" s="108">
        <v>708000</v>
      </c>
    </row>
    <row r="1199" spans="1:6" s="105" customFormat="1">
      <c r="A1199" s="102">
        <v>4</v>
      </c>
      <c r="B1199" s="103" t="s">
        <v>200</v>
      </c>
      <c r="C1199" s="104">
        <v>0</v>
      </c>
      <c r="D1199" s="104">
        <v>79000</v>
      </c>
      <c r="E1199" s="104"/>
      <c r="F1199" s="104">
        <v>79000</v>
      </c>
    </row>
    <row r="1200" spans="1:6" s="105" customFormat="1">
      <c r="A1200" s="102">
        <v>42</v>
      </c>
      <c r="B1200" s="103" t="s">
        <v>201</v>
      </c>
      <c r="C1200" s="104">
        <v>0</v>
      </c>
      <c r="D1200" s="104">
        <v>79000</v>
      </c>
      <c r="E1200" s="104"/>
      <c r="F1200" s="104">
        <v>79000</v>
      </c>
    </row>
    <row r="1201" spans="1:6" s="109" customFormat="1">
      <c r="A1201" s="106">
        <v>422</v>
      </c>
      <c r="B1201" s="107" t="s">
        <v>202</v>
      </c>
      <c r="C1201" s="108">
        <v>0</v>
      </c>
      <c r="D1201" s="108">
        <v>79000</v>
      </c>
      <c r="E1201" s="108"/>
      <c r="F1201" s="108">
        <v>79000</v>
      </c>
    </row>
    <row r="1202" spans="1:6">
      <c r="A1202" s="118" t="s">
        <v>474</v>
      </c>
      <c r="B1202" s="118"/>
      <c r="C1202" s="119">
        <v>330000</v>
      </c>
      <c r="D1202" s="119">
        <v>0</v>
      </c>
      <c r="E1202" s="119">
        <v>0</v>
      </c>
      <c r="F1202" s="119">
        <v>330000</v>
      </c>
    </row>
    <row r="1203" spans="1:6">
      <c r="A1203" s="120" t="s">
        <v>494</v>
      </c>
      <c r="B1203" s="120"/>
      <c r="C1203" s="121">
        <v>330000</v>
      </c>
      <c r="D1203" s="121">
        <v>0</v>
      </c>
      <c r="E1203" s="121">
        <v>0</v>
      </c>
      <c r="F1203" s="121">
        <v>330000</v>
      </c>
    </row>
    <row r="1204" spans="1:6" s="105" customFormat="1">
      <c r="A1204" s="102">
        <v>3</v>
      </c>
      <c r="B1204" s="103" t="s">
        <v>170</v>
      </c>
      <c r="C1204" s="104">
        <v>330000</v>
      </c>
      <c r="D1204" s="104">
        <v>0</v>
      </c>
      <c r="E1204" s="104">
        <v>0</v>
      </c>
      <c r="F1204" s="104">
        <v>330000</v>
      </c>
    </row>
    <row r="1205" spans="1:6" s="105" customFormat="1">
      <c r="A1205" s="102">
        <v>32</v>
      </c>
      <c r="B1205" s="103" t="s">
        <v>175</v>
      </c>
      <c r="C1205" s="104">
        <v>330000</v>
      </c>
      <c r="D1205" s="104">
        <v>0</v>
      </c>
      <c r="E1205" s="104">
        <v>0</v>
      </c>
      <c r="F1205" s="104">
        <v>330000</v>
      </c>
    </row>
    <row r="1206" spans="1:6" s="109" customFormat="1">
      <c r="A1206" s="106">
        <v>323</v>
      </c>
      <c r="B1206" s="107" t="s">
        <v>178</v>
      </c>
      <c r="C1206" s="108">
        <v>330000</v>
      </c>
      <c r="D1206" s="108">
        <v>0</v>
      </c>
      <c r="E1206" s="108">
        <v>0</v>
      </c>
      <c r="F1206" s="108">
        <v>330000</v>
      </c>
    </row>
    <row r="1207" spans="1:6">
      <c r="A1207" s="118" t="s">
        <v>495</v>
      </c>
      <c r="B1207" s="118"/>
      <c r="C1207" s="119">
        <v>2600000</v>
      </c>
      <c r="D1207" s="119">
        <v>0</v>
      </c>
      <c r="E1207" s="119">
        <v>0</v>
      </c>
      <c r="F1207" s="119">
        <v>2600000</v>
      </c>
    </row>
    <row r="1208" spans="1:6">
      <c r="A1208" s="120" t="s">
        <v>494</v>
      </c>
      <c r="B1208" s="120"/>
      <c r="C1208" s="121">
        <v>2600000</v>
      </c>
      <c r="D1208" s="121">
        <v>0</v>
      </c>
      <c r="E1208" s="121">
        <v>0</v>
      </c>
      <c r="F1208" s="121">
        <v>2600000</v>
      </c>
    </row>
    <row r="1209" spans="1:6" s="105" customFormat="1">
      <c r="A1209" s="102">
        <v>3</v>
      </c>
      <c r="B1209" s="103" t="s">
        <v>170</v>
      </c>
      <c r="C1209" s="104">
        <v>2600000</v>
      </c>
      <c r="D1209" s="104">
        <v>0</v>
      </c>
      <c r="E1209" s="104">
        <v>0</v>
      </c>
      <c r="F1209" s="104">
        <v>2600000</v>
      </c>
    </row>
    <row r="1210" spans="1:6" s="105" customFormat="1">
      <c r="A1210" s="102">
        <v>32</v>
      </c>
      <c r="B1210" s="103" t="s">
        <v>175</v>
      </c>
      <c r="C1210" s="104">
        <v>2600000</v>
      </c>
      <c r="D1210" s="104">
        <v>0</v>
      </c>
      <c r="E1210" s="104">
        <v>0</v>
      </c>
      <c r="F1210" s="104">
        <v>2600000</v>
      </c>
    </row>
    <row r="1211" spans="1:6" s="109" customFormat="1">
      <c r="A1211" s="106">
        <v>323</v>
      </c>
      <c r="B1211" s="107" t="s">
        <v>178</v>
      </c>
      <c r="C1211" s="108">
        <v>2600000</v>
      </c>
      <c r="D1211" s="108">
        <v>0</v>
      </c>
      <c r="E1211" s="108">
        <v>0</v>
      </c>
      <c r="F1211" s="108">
        <v>2600000</v>
      </c>
    </row>
    <row r="1212" spans="1:6">
      <c r="A1212" s="118" t="s">
        <v>487</v>
      </c>
      <c r="B1212" s="118"/>
      <c r="C1212" s="119">
        <v>190000</v>
      </c>
      <c r="D1212" s="119">
        <v>0</v>
      </c>
      <c r="E1212" s="119">
        <v>0</v>
      </c>
      <c r="F1212" s="119">
        <v>190000</v>
      </c>
    </row>
    <row r="1213" spans="1:6">
      <c r="A1213" s="120" t="s">
        <v>494</v>
      </c>
      <c r="B1213" s="120"/>
      <c r="C1213" s="121">
        <v>190000</v>
      </c>
      <c r="D1213" s="121">
        <v>0</v>
      </c>
      <c r="E1213" s="121">
        <v>0</v>
      </c>
      <c r="F1213" s="121">
        <v>190000</v>
      </c>
    </row>
    <row r="1214" spans="1:6" s="105" customFormat="1">
      <c r="A1214" s="102">
        <v>3</v>
      </c>
      <c r="B1214" s="103" t="s">
        <v>170</v>
      </c>
      <c r="C1214" s="104">
        <v>190000</v>
      </c>
      <c r="D1214" s="104">
        <v>0</v>
      </c>
      <c r="E1214" s="104">
        <v>0</v>
      </c>
      <c r="F1214" s="104">
        <v>190000</v>
      </c>
    </row>
    <row r="1215" spans="1:6" s="105" customFormat="1">
      <c r="A1215" s="102">
        <v>32</v>
      </c>
      <c r="B1215" s="103" t="s">
        <v>175</v>
      </c>
      <c r="C1215" s="104">
        <v>190000</v>
      </c>
      <c r="D1215" s="104">
        <v>0</v>
      </c>
      <c r="E1215" s="104">
        <v>0</v>
      </c>
      <c r="F1215" s="104">
        <v>190000</v>
      </c>
    </row>
    <row r="1216" spans="1:6" s="109" customFormat="1">
      <c r="A1216" s="106">
        <v>323</v>
      </c>
      <c r="B1216" s="107" t="s">
        <v>178</v>
      </c>
      <c r="C1216" s="108">
        <v>190000</v>
      </c>
      <c r="D1216" s="108">
        <v>0</v>
      </c>
      <c r="E1216" s="108">
        <v>0</v>
      </c>
      <c r="F1216" s="108">
        <v>190000</v>
      </c>
    </row>
    <row r="1217" spans="1:6">
      <c r="A1217" s="118" t="s">
        <v>470</v>
      </c>
      <c r="B1217" s="118"/>
      <c r="C1217" s="119">
        <v>0</v>
      </c>
      <c r="D1217" s="119">
        <v>423000</v>
      </c>
      <c r="E1217" s="119"/>
      <c r="F1217" s="119">
        <v>423000</v>
      </c>
    </row>
    <row r="1218" spans="1:6">
      <c r="A1218" s="120" t="s">
        <v>494</v>
      </c>
      <c r="B1218" s="120"/>
      <c r="C1218" s="121">
        <v>0</v>
      </c>
      <c r="D1218" s="121">
        <v>423000</v>
      </c>
      <c r="E1218" s="121"/>
      <c r="F1218" s="121">
        <v>423000</v>
      </c>
    </row>
    <row r="1219" spans="1:6" s="105" customFormat="1">
      <c r="A1219" s="102">
        <v>3</v>
      </c>
      <c r="B1219" s="103" t="s">
        <v>170</v>
      </c>
      <c r="C1219" s="104">
        <v>0</v>
      </c>
      <c r="D1219" s="104">
        <v>423000</v>
      </c>
      <c r="E1219" s="104"/>
      <c r="F1219" s="104">
        <v>423000</v>
      </c>
    </row>
    <row r="1220" spans="1:6" s="105" customFormat="1">
      <c r="A1220" s="102">
        <v>38</v>
      </c>
      <c r="B1220" s="103" t="s">
        <v>190</v>
      </c>
      <c r="C1220" s="104">
        <v>0</v>
      </c>
      <c r="D1220" s="104">
        <v>423000</v>
      </c>
      <c r="E1220" s="104"/>
      <c r="F1220" s="104">
        <v>423000</v>
      </c>
    </row>
    <row r="1221" spans="1:6" s="109" customFormat="1">
      <c r="A1221" s="106">
        <v>386</v>
      </c>
      <c r="B1221" s="107" t="s">
        <v>392</v>
      </c>
      <c r="C1221" s="108">
        <v>0</v>
      </c>
      <c r="D1221" s="108">
        <v>423000</v>
      </c>
      <c r="E1221" s="108"/>
      <c r="F1221" s="108">
        <v>423000</v>
      </c>
    </row>
    <row r="1222" spans="1:6">
      <c r="A1222" s="100" t="s">
        <v>393</v>
      </c>
      <c r="B1222" s="100"/>
      <c r="C1222" s="101">
        <v>790000</v>
      </c>
      <c r="D1222" s="101">
        <v>250000</v>
      </c>
      <c r="E1222" s="101">
        <v>31.645569620253202</v>
      </c>
      <c r="F1222" s="101">
        <v>1040000</v>
      </c>
    </row>
    <row r="1223" spans="1:6">
      <c r="A1223" s="100" t="s">
        <v>394</v>
      </c>
      <c r="B1223" s="100"/>
      <c r="C1223" s="101">
        <v>790000</v>
      </c>
      <c r="D1223" s="101">
        <v>250000</v>
      </c>
      <c r="E1223" s="101">
        <v>31.645569620253202</v>
      </c>
      <c r="F1223" s="101">
        <v>1040000</v>
      </c>
    </row>
    <row r="1224" spans="1:6">
      <c r="A1224" s="118" t="s">
        <v>464</v>
      </c>
      <c r="B1224" s="118"/>
      <c r="C1224" s="119">
        <v>320000</v>
      </c>
      <c r="D1224" s="119">
        <v>170000</v>
      </c>
      <c r="E1224" s="119">
        <v>53.125</v>
      </c>
      <c r="F1224" s="119">
        <v>490000</v>
      </c>
    </row>
    <row r="1225" spans="1:6">
      <c r="A1225" s="120" t="s">
        <v>485</v>
      </c>
      <c r="B1225" s="120"/>
      <c r="C1225" s="121">
        <v>320000</v>
      </c>
      <c r="D1225" s="121">
        <v>170000</v>
      </c>
      <c r="E1225" s="121">
        <v>53.125</v>
      </c>
      <c r="F1225" s="121">
        <v>490000</v>
      </c>
    </row>
    <row r="1226" spans="1:6" s="105" customFormat="1">
      <c r="A1226" s="102">
        <v>3</v>
      </c>
      <c r="B1226" s="103" t="s">
        <v>170</v>
      </c>
      <c r="C1226" s="104">
        <v>320000</v>
      </c>
      <c r="D1226" s="104">
        <v>170000</v>
      </c>
      <c r="E1226" s="104">
        <v>53.125</v>
      </c>
      <c r="F1226" s="104">
        <v>490000</v>
      </c>
    </row>
    <row r="1227" spans="1:6" s="105" customFormat="1">
      <c r="A1227" s="102">
        <v>32</v>
      </c>
      <c r="B1227" s="103" t="s">
        <v>175</v>
      </c>
      <c r="C1227" s="104">
        <v>320000</v>
      </c>
      <c r="D1227" s="104">
        <v>170000</v>
      </c>
      <c r="E1227" s="104">
        <v>53.125</v>
      </c>
      <c r="F1227" s="104">
        <v>490000</v>
      </c>
    </row>
    <row r="1228" spans="1:6" s="109" customFormat="1">
      <c r="A1228" s="106">
        <v>323</v>
      </c>
      <c r="B1228" s="107" t="s">
        <v>178</v>
      </c>
      <c r="C1228" s="108">
        <v>320000</v>
      </c>
      <c r="D1228" s="108">
        <v>170000</v>
      </c>
      <c r="E1228" s="108">
        <v>53.125</v>
      </c>
      <c r="F1228" s="108">
        <v>490000</v>
      </c>
    </row>
    <row r="1229" spans="1:6">
      <c r="A1229" s="118" t="s">
        <v>474</v>
      </c>
      <c r="B1229" s="118"/>
      <c r="C1229" s="119">
        <v>85000</v>
      </c>
      <c r="D1229" s="119">
        <v>0</v>
      </c>
      <c r="E1229" s="119">
        <v>0</v>
      </c>
      <c r="F1229" s="119">
        <v>85000</v>
      </c>
    </row>
    <row r="1230" spans="1:6">
      <c r="A1230" s="120" t="s">
        <v>485</v>
      </c>
      <c r="B1230" s="120"/>
      <c r="C1230" s="121">
        <v>85000</v>
      </c>
      <c r="D1230" s="121">
        <v>0</v>
      </c>
      <c r="E1230" s="121">
        <v>0</v>
      </c>
      <c r="F1230" s="121">
        <v>85000</v>
      </c>
    </row>
    <row r="1231" spans="1:6" s="105" customFormat="1">
      <c r="A1231" s="102">
        <v>3</v>
      </c>
      <c r="B1231" s="103" t="s">
        <v>170</v>
      </c>
      <c r="C1231" s="104">
        <v>85000</v>
      </c>
      <c r="D1231" s="104">
        <v>0</v>
      </c>
      <c r="E1231" s="104">
        <v>0</v>
      </c>
      <c r="F1231" s="104">
        <v>85000</v>
      </c>
    </row>
    <row r="1232" spans="1:6" s="105" customFormat="1">
      <c r="A1232" s="102">
        <v>32</v>
      </c>
      <c r="B1232" s="103" t="s">
        <v>175</v>
      </c>
      <c r="C1232" s="104">
        <v>85000</v>
      </c>
      <c r="D1232" s="104">
        <v>0</v>
      </c>
      <c r="E1232" s="104">
        <v>0</v>
      </c>
      <c r="F1232" s="104">
        <v>85000</v>
      </c>
    </row>
    <row r="1233" spans="1:6" s="109" customFormat="1">
      <c r="A1233" s="106">
        <v>323</v>
      </c>
      <c r="B1233" s="107" t="s">
        <v>178</v>
      </c>
      <c r="C1233" s="108">
        <v>85000</v>
      </c>
      <c r="D1233" s="108">
        <v>0</v>
      </c>
      <c r="E1233" s="108">
        <v>0</v>
      </c>
      <c r="F1233" s="108">
        <v>85000</v>
      </c>
    </row>
    <row r="1234" spans="1:6">
      <c r="A1234" s="118" t="s">
        <v>495</v>
      </c>
      <c r="B1234" s="118"/>
      <c r="C1234" s="119">
        <v>165000</v>
      </c>
      <c r="D1234" s="119">
        <v>0</v>
      </c>
      <c r="E1234" s="119">
        <v>0</v>
      </c>
      <c r="F1234" s="119">
        <v>165000</v>
      </c>
    </row>
    <row r="1235" spans="1:6">
      <c r="A1235" s="120" t="s">
        <v>485</v>
      </c>
      <c r="B1235" s="120"/>
      <c r="C1235" s="121">
        <v>165000</v>
      </c>
      <c r="D1235" s="121">
        <v>0</v>
      </c>
      <c r="E1235" s="121">
        <v>0</v>
      </c>
      <c r="F1235" s="121">
        <v>165000</v>
      </c>
    </row>
    <row r="1236" spans="1:6" s="105" customFormat="1">
      <c r="A1236" s="102">
        <v>3</v>
      </c>
      <c r="B1236" s="103" t="s">
        <v>170</v>
      </c>
      <c r="C1236" s="104">
        <v>165000</v>
      </c>
      <c r="D1236" s="104">
        <v>0</v>
      </c>
      <c r="E1236" s="104">
        <v>0</v>
      </c>
      <c r="F1236" s="104">
        <v>165000</v>
      </c>
    </row>
    <row r="1237" spans="1:6" s="105" customFormat="1">
      <c r="A1237" s="102">
        <v>32</v>
      </c>
      <c r="B1237" s="103" t="s">
        <v>175</v>
      </c>
      <c r="C1237" s="104">
        <v>165000</v>
      </c>
      <c r="D1237" s="104">
        <v>0</v>
      </c>
      <c r="E1237" s="104">
        <v>0</v>
      </c>
      <c r="F1237" s="104">
        <v>165000</v>
      </c>
    </row>
    <row r="1238" spans="1:6" s="109" customFormat="1">
      <c r="A1238" s="106">
        <v>323</v>
      </c>
      <c r="B1238" s="107" t="s">
        <v>178</v>
      </c>
      <c r="C1238" s="108">
        <v>165000</v>
      </c>
      <c r="D1238" s="108">
        <v>0</v>
      </c>
      <c r="E1238" s="108">
        <v>0</v>
      </c>
      <c r="F1238" s="108">
        <v>165000</v>
      </c>
    </row>
    <row r="1239" spans="1:6">
      <c r="A1239" s="118" t="s">
        <v>487</v>
      </c>
      <c r="B1239" s="118"/>
      <c r="C1239" s="119">
        <v>0</v>
      </c>
      <c r="D1239" s="119">
        <v>200000</v>
      </c>
      <c r="E1239" s="119"/>
      <c r="F1239" s="119">
        <v>200000</v>
      </c>
    </row>
    <row r="1240" spans="1:6">
      <c r="A1240" s="120" t="s">
        <v>485</v>
      </c>
      <c r="B1240" s="120"/>
      <c r="C1240" s="121">
        <v>0</v>
      </c>
      <c r="D1240" s="121">
        <v>200000</v>
      </c>
      <c r="E1240" s="121"/>
      <c r="F1240" s="121">
        <v>200000</v>
      </c>
    </row>
    <row r="1241" spans="1:6" s="105" customFormat="1">
      <c r="A1241" s="102">
        <v>3</v>
      </c>
      <c r="B1241" s="103" t="s">
        <v>170</v>
      </c>
      <c r="C1241" s="104">
        <v>0</v>
      </c>
      <c r="D1241" s="104">
        <v>200000</v>
      </c>
      <c r="E1241" s="104"/>
      <c r="F1241" s="104">
        <v>200000</v>
      </c>
    </row>
    <row r="1242" spans="1:6" s="105" customFormat="1">
      <c r="A1242" s="102">
        <v>32</v>
      </c>
      <c r="B1242" s="103" t="s">
        <v>175</v>
      </c>
      <c r="C1242" s="104">
        <v>0</v>
      </c>
      <c r="D1242" s="104">
        <v>200000</v>
      </c>
      <c r="E1242" s="104"/>
      <c r="F1242" s="104">
        <v>200000</v>
      </c>
    </row>
    <row r="1243" spans="1:6" s="109" customFormat="1">
      <c r="A1243" s="106">
        <v>323</v>
      </c>
      <c r="B1243" s="107" t="s">
        <v>178</v>
      </c>
      <c r="C1243" s="108">
        <v>0</v>
      </c>
      <c r="D1243" s="108">
        <v>200000</v>
      </c>
      <c r="E1243" s="108"/>
      <c r="F1243" s="108">
        <v>200000</v>
      </c>
    </row>
    <row r="1244" spans="1:6">
      <c r="A1244" s="118" t="s">
        <v>471</v>
      </c>
      <c r="B1244" s="118"/>
      <c r="C1244" s="119">
        <v>220000</v>
      </c>
      <c r="D1244" s="119">
        <v>-120000</v>
      </c>
      <c r="E1244" s="119">
        <v>-54.545454545454504</v>
      </c>
      <c r="F1244" s="119">
        <v>100000</v>
      </c>
    </row>
    <row r="1245" spans="1:6">
      <c r="A1245" s="120" t="s">
        <v>485</v>
      </c>
      <c r="B1245" s="120"/>
      <c r="C1245" s="121">
        <v>220000</v>
      </c>
      <c r="D1245" s="121">
        <v>-120000</v>
      </c>
      <c r="E1245" s="121">
        <v>-54.545454545454504</v>
      </c>
      <c r="F1245" s="121">
        <v>100000</v>
      </c>
    </row>
    <row r="1246" spans="1:6" s="105" customFormat="1">
      <c r="A1246" s="102">
        <v>3</v>
      </c>
      <c r="B1246" s="103" t="s">
        <v>170</v>
      </c>
      <c r="C1246" s="104">
        <v>190000</v>
      </c>
      <c r="D1246" s="104">
        <v>-120000</v>
      </c>
      <c r="E1246" s="104">
        <v>-63.157894736842096</v>
      </c>
      <c r="F1246" s="104">
        <v>70000</v>
      </c>
    </row>
    <row r="1247" spans="1:6" s="105" customFormat="1">
      <c r="A1247" s="102">
        <v>32</v>
      </c>
      <c r="B1247" s="103" t="s">
        <v>175</v>
      </c>
      <c r="C1247" s="104">
        <v>190000</v>
      </c>
      <c r="D1247" s="104">
        <v>-120000</v>
      </c>
      <c r="E1247" s="104">
        <v>-63.157894736842096</v>
      </c>
      <c r="F1247" s="104">
        <v>70000</v>
      </c>
    </row>
    <row r="1248" spans="1:6" s="109" customFormat="1">
      <c r="A1248" s="106">
        <v>322</v>
      </c>
      <c r="B1248" s="107" t="s">
        <v>177</v>
      </c>
      <c r="C1248" s="108">
        <v>13000</v>
      </c>
      <c r="D1248" s="108">
        <v>0</v>
      </c>
      <c r="E1248" s="108">
        <v>0</v>
      </c>
      <c r="F1248" s="108">
        <v>13000</v>
      </c>
    </row>
    <row r="1249" spans="1:6" s="109" customFormat="1">
      <c r="A1249" s="106">
        <v>323</v>
      </c>
      <c r="B1249" s="107" t="s">
        <v>178</v>
      </c>
      <c r="C1249" s="108">
        <v>177000</v>
      </c>
      <c r="D1249" s="108">
        <v>-120000</v>
      </c>
      <c r="E1249" s="108">
        <v>-67.796610169491501</v>
      </c>
      <c r="F1249" s="108">
        <v>57000</v>
      </c>
    </row>
    <row r="1250" spans="1:6" s="105" customFormat="1">
      <c r="A1250" s="102">
        <v>4</v>
      </c>
      <c r="B1250" s="103" t="s">
        <v>200</v>
      </c>
      <c r="C1250" s="104">
        <v>30000</v>
      </c>
      <c r="D1250" s="104">
        <v>0</v>
      </c>
      <c r="E1250" s="104">
        <v>0</v>
      </c>
      <c r="F1250" s="104">
        <v>30000</v>
      </c>
    </row>
    <row r="1251" spans="1:6" s="105" customFormat="1">
      <c r="A1251" s="102">
        <v>42</v>
      </c>
      <c r="B1251" s="103" t="s">
        <v>201</v>
      </c>
      <c r="C1251" s="104">
        <v>30000</v>
      </c>
      <c r="D1251" s="104">
        <v>0</v>
      </c>
      <c r="E1251" s="104">
        <v>0</v>
      </c>
      <c r="F1251" s="104">
        <v>30000</v>
      </c>
    </row>
    <row r="1252" spans="1:6" s="109" customFormat="1">
      <c r="A1252" s="106">
        <v>422</v>
      </c>
      <c r="B1252" s="107" t="s">
        <v>202</v>
      </c>
      <c r="C1252" s="108">
        <v>30000</v>
      </c>
      <c r="D1252" s="108">
        <v>0</v>
      </c>
      <c r="E1252" s="108">
        <v>0</v>
      </c>
      <c r="F1252" s="108">
        <v>30000</v>
      </c>
    </row>
    <row r="1253" spans="1:6">
      <c r="A1253" s="100" t="s">
        <v>395</v>
      </c>
      <c r="B1253" s="100"/>
      <c r="C1253" s="101">
        <v>100000</v>
      </c>
      <c r="D1253" s="101">
        <v>0</v>
      </c>
      <c r="E1253" s="101">
        <v>0</v>
      </c>
      <c r="F1253" s="101">
        <v>100000</v>
      </c>
    </row>
    <row r="1254" spans="1:6">
      <c r="A1254" s="100" t="s">
        <v>396</v>
      </c>
      <c r="B1254" s="100"/>
      <c r="C1254" s="101">
        <v>100000</v>
      </c>
      <c r="D1254" s="101">
        <v>0</v>
      </c>
      <c r="E1254" s="101">
        <v>0</v>
      </c>
      <c r="F1254" s="101">
        <v>100000</v>
      </c>
    </row>
    <row r="1255" spans="1:6">
      <c r="A1255" s="118" t="s">
        <v>471</v>
      </c>
      <c r="B1255" s="118"/>
      <c r="C1255" s="119">
        <v>100000</v>
      </c>
      <c r="D1255" s="119">
        <v>0</v>
      </c>
      <c r="E1255" s="119">
        <v>0</v>
      </c>
      <c r="F1255" s="119">
        <v>100000</v>
      </c>
    </row>
    <row r="1256" spans="1:6">
      <c r="A1256" s="120" t="s">
        <v>485</v>
      </c>
      <c r="B1256" s="120"/>
      <c r="C1256" s="121">
        <v>100000</v>
      </c>
      <c r="D1256" s="121">
        <v>0</v>
      </c>
      <c r="E1256" s="121">
        <v>0</v>
      </c>
      <c r="F1256" s="121">
        <v>100000</v>
      </c>
    </row>
    <row r="1257" spans="1:6" s="105" customFormat="1">
      <c r="A1257" s="102">
        <v>3</v>
      </c>
      <c r="B1257" s="103" t="s">
        <v>170</v>
      </c>
      <c r="C1257" s="104">
        <v>100000</v>
      </c>
      <c r="D1257" s="104">
        <v>0</v>
      </c>
      <c r="E1257" s="104">
        <v>0</v>
      </c>
      <c r="F1257" s="104">
        <v>100000</v>
      </c>
    </row>
    <row r="1258" spans="1:6" s="105" customFormat="1">
      <c r="A1258" s="102">
        <v>32</v>
      </c>
      <c r="B1258" s="103" t="s">
        <v>175</v>
      </c>
      <c r="C1258" s="104">
        <v>100000</v>
      </c>
      <c r="D1258" s="104">
        <v>0</v>
      </c>
      <c r="E1258" s="104">
        <v>0</v>
      </c>
      <c r="F1258" s="104">
        <v>100000</v>
      </c>
    </row>
    <row r="1259" spans="1:6" s="109" customFormat="1">
      <c r="A1259" s="106">
        <v>323</v>
      </c>
      <c r="B1259" s="107" t="s">
        <v>178</v>
      </c>
      <c r="C1259" s="108">
        <v>100000</v>
      </c>
      <c r="D1259" s="108">
        <v>0</v>
      </c>
      <c r="E1259" s="108">
        <v>0</v>
      </c>
      <c r="F1259" s="108">
        <v>100000</v>
      </c>
    </row>
    <row r="1260" spans="1:6">
      <c r="A1260" s="100" t="s">
        <v>397</v>
      </c>
      <c r="B1260" s="100"/>
      <c r="C1260" s="101">
        <v>2500000</v>
      </c>
      <c r="D1260" s="101">
        <v>20000</v>
      </c>
      <c r="E1260" s="101">
        <v>0.8</v>
      </c>
      <c r="F1260" s="101">
        <v>2520000</v>
      </c>
    </row>
    <row r="1261" spans="1:6">
      <c r="A1261" s="100" t="s">
        <v>398</v>
      </c>
      <c r="B1261" s="100"/>
      <c r="C1261" s="101">
        <v>2500000</v>
      </c>
      <c r="D1261" s="101">
        <v>20000</v>
      </c>
      <c r="E1261" s="101">
        <v>0.8</v>
      </c>
      <c r="F1261" s="101">
        <v>2520000</v>
      </c>
    </row>
    <row r="1262" spans="1:6">
      <c r="A1262" s="118" t="s">
        <v>464</v>
      </c>
      <c r="B1262" s="118"/>
      <c r="C1262" s="119">
        <v>413000</v>
      </c>
      <c r="D1262" s="119">
        <v>20000</v>
      </c>
      <c r="E1262" s="119">
        <v>4.8426150121065401</v>
      </c>
      <c r="F1262" s="119">
        <v>433000</v>
      </c>
    </row>
    <row r="1263" spans="1:6">
      <c r="A1263" s="120" t="s">
        <v>490</v>
      </c>
      <c r="B1263" s="120"/>
      <c r="C1263" s="121">
        <v>413000</v>
      </c>
      <c r="D1263" s="121">
        <v>20000</v>
      </c>
      <c r="E1263" s="121">
        <v>4.8426150121065401</v>
      </c>
      <c r="F1263" s="121">
        <v>433000</v>
      </c>
    </row>
    <row r="1264" spans="1:6" s="105" customFormat="1">
      <c r="A1264" s="102">
        <v>3</v>
      </c>
      <c r="B1264" s="103" t="s">
        <v>170</v>
      </c>
      <c r="C1264" s="104">
        <v>413000</v>
      </c>
      <c r="D1264" s="104">
        <v>20000</v>
      </c>
      <c r="E1264" s="104">
        <v>4.8426150121065401</v>
      </c>
      <c r="F1264" s="104">
        <v>433000</v>
      </c>
    </row>
    <row r="1265" spans="1:6" s="105" customFormat="1">
      <c r="A1265" s="102">
        <v>32</v>
      </c>
      <c r="B1265" s="103" t="s">
        <v>175</v>
      </c>
      <c r="C1265" s="104">
        <v>413000</v>
      </c>
      <c r="D1265" s="104">
        <v>20000</v>
      </c>
      <c r="E1265" s="104">
        <v>4.8426150121065401</v>
      </c>
      <c r="F1265" s="104">
        <v>433000</v>
      </c>
    </row>
    <row r="1266" spans="1:6" s="109" customFormat="1">
      <c r="A1266" s="106">
        <v>322</v>
      </c>
      <c r="B1266" s="107" t="s">
        <v>177</v>
      </c>
      <c r="C1266" s="108">
        <v>413000</v>
      </c>
      <c r="D1266" s="108">
        <v>20000</v>
      </c>
      <c r="E1266" s="108">
        <v>4.8426150121065401</v>
      </c>
      <c r="F1266" s="108">
        <v>433000</v>
      </c>
    </row>
    <row r="1267" spans="1:6">
      <c r="A1267" s="118" t="s">
        <v>474</v>
      </c>
      <c r="B1267" s="118"/>
      <c r="C1267" s="119">
        <v>197000</v>
      </c>
      <c r="D1267" s="119">
        <v>0</v>
      </c>
      <c r="E1267" s="119">
        <v>0</v>
      </c>
      <c r="F1267" s="119">
        <v>197000</v>
      </c>
    </row>
    <row r="1268" spans="1:6">
      <c r="A1268" s="120" t="s">
        <v>490</v>
      </c>
      <c r="B1268" s="120"/>
      <c r="C1268" s="121">
        <v>197000</v>
      </c>
      <c r="D1268" s="121">
        <v>0</v>
      </c>
      <c r="E1268" s="121">
        <v>0</v>
      </c>
      <c r="F1268" s="121">
        <v>197000</v>
      </c>
    </row>
    <row r="1269" spans="1:6" s="105" customFormat="1">
      <c r="A1269" s="102">
        <v>3</v>
      </c>
      <c r="B1269" s="103" t="s">
        <v>170</v>
      </c>
      <c r="C1269" s="104">
        <v>197000</v>
      </c>
      <c r="D1269" s="104">
        <v>0</v>
      </c>
      <c r="E1269" s="104">
        <v>0</v>
      </c>
      <c r="F1269" s="104">
        <v>197000</v>
      </c>
    </row>
    <row r="1270" spans="1:6" s="105" customFormat="1">
      <c r="A1270" s="102">
        <v>32</v>
      </c>
      <c r="B1270" s="103" t="s">
        <v>175</v>
      </c>
      <c r="C1270" s="104">
        <v>197000</v>
      </c>
      <c r="D1270" s="104">
        <v>0</v>
      </c>
      <c r="E1270" s="104">
        <v>0</v>
      </c>
      <c r="F1270" s="104">
        <v>197000</v>
      </c>
    </row>
    <row r="1271" spans="1:6" s="109" customFormat="1">
      <c r="A1271" s="106">
        <v>322</v>
      </c>
      <c r="B1271" s="107" t="s">
        <v>177</v>
      </c>
      <c r="C1271" s="108">
        <v>197000</v>
      </c>
      <c r="D1271" s="108">
        <v>0</v>
      </c>
      <c r="E1271" s="108">
        <v>0</v>
      </c>
      <c r="F1271" s="108">
        <v>197000</v>
      </c>
    </row>
    <row r="1272" spans="1:6">
      <c r="A1272" s="118" t="s">
        <v>495</v>
      </c>
      <c r="B1272" s="118"/>
      <c r="C1272" s="119">
        <v>700000</v>
      </c>
      <c r="D1272" s="119">
        <v>0</v>
      </c>
      <c r="E1272" s="119">
        <v>0</v>
      </c>
      <c r="F1272" s="119">
        <v>700000</v>
      </c>
    </row>
    <row r="1273" spans="1:6">
      <c r="A1273" s="120" t="s">
        <v>490</v>
      </c>
      <c r="B1273" s="120"/>
      <c r="C1273" s="121">
        <v>700000</v>
      </c>
      <c r="D1273" s="121">
        <v>0</v>
      </c>
      <c r="E1273" s="121">
        <v>0</v>
      </c>
      <c r="F1273" s="121">
        <v>700000</v>
      </c>
    </row>
    <row r="1274" spans="1:6" s="105" customFormat="1">
      <c r="A1274" s="102">
        <v>3</v>
      </c>
      <c r="B1274" s="103" t="s">
        <v>170</v>
      </c>
      <c r="C1274" s="104">
        <v>700000</v>
      </c>
      <c r="D1274" s="104">
        <v>0</v>
      </c>
      <c r="E1274" s="104">
        <v>0</v>
      </c>
      <c r="F1274" s="104">
        <v>700000</v>
      </c>
    </row>
    <row r="1275" spans="1:6" s="105" customFormat="1">
      <c r="A1275" s="102">
        <v>32</v>
      </c>
      <c r="B1275" s="103" t="s">
        <v>175</v>
      </c>
      <c r="C1275" s="104">
        <v>700000</v>
      </c>
      <c r="D1275" s="104">
        <v>0</v>
      </c>
      <c r="E1275" s="104">
        <v>0</v>
      </c>
      <c r="F1275" s="104">
        <v>700000</v>
      </c>
    </row>
    <row r="1276" spans="1:6" s="109" customFormat="1">
      <c r="A1276" s="106">
        <v>322</v>
      </c>
      <c r="B1276" s="107" t="s">
        <v>177</v>
      </c>
      <c r="C1276" s="108">
        <v>700000</v>
      </c>
      <c r="D1276" s="108">
        <v>0</v>
      </c>
      <c r="E1276" s="108">
        <v>0</v>
      </c>
      <c r="F1276" s="108">
        <v>700000</v>
      </c>
    </row>
    <row r="1277" spans="1:6">
      <c r="A1277" s="118" t="s">
        <v>471</v>
      </c>
      <c r="B1277" s="118"/>
      <c r="C1277" s="119">
        <v>1190000</v>
      </c>
      <c r="D1277" s="119">
        <v>0</v>
      </c>
      <c r="E1277" s="119">
        <v>0</v>
      </c>
      <c r="F1277" s="119">
        <v>1190000</v>
      </c>
    </row>
    <row r="1278" spans="1:6">
      <c r="A1278" s="120" t="s">
        <v>490</v>
      </c>
      <c r="B1278" s="120"/>
      <c r="C1278" s="121">
        <v>1190000</v>
      </c>
      <c r="D1278" s="121">
        <v>0</v>
      </c>
      <c r="E1278" s="121">
        <v>0</v>
      </c>
      <c r="F1278" s="121">
        <v>1190000</v>
      </c>
    </row>
    <row r="1279" spans="1:6" s="105" customFormat="1">
      <c r="A1279" s="102">
        <v>3</v>
      </c>
      <c r="B1279" s="103" t="s">
        <v>170</v>
      </c>
      <c r="C1279" s="104">
        <v>1190000</v>
      </c>
      <c r="D1279" s="104">
        <v>0</v>
      </c>
      <c r="E1279" s="104">
        <v>0</v>
      </c>
      <c r="F1279" s="104">
        <v>1190000</v>
      </c>
    </row>
    <row r="1280" spans="1:6" s="105" customFormat="1">
      <c r="A1280" s="102">
        <v>32</v>
      </c>
      <c r="B1280" s="103" t="s">
        <v>175</v>
      </c>
      <c r="C1280" s="104">
        <v>1190000</v>
      </c>
      <c r="D1280" s="104">
        <v>0</v>
      </c>
      <c r="E1280" s="104">
        <v>0</v>
      </c>
      <c r="F1280" s="104">
        <v>1190000</v>
      </c>
    </row>
    <row r="1281" spans="1:6" s="109" customFormat="1">
      <c r="A1281" s="106">
        <v>323</v>
      </c>
      <c r="B1281" s="107" t="s">
        <v>178</v>
      </c>
      <c r="C1281" s="108">
        <v>1190000</v>
      </c>
      <c r="D1281" s="108">
        <v>0</v>
      </c>
      <c r="E1281" s="108">
        <v>0</v>
      </c>
      <c r="F1281" s="108">
        <v>1190000</v>
      </c>
    </row>
    <row r="1282" spans="1:6">
      <c r="A1282" s="100" t="s">
        <v>399</v>
      </c>
      <c r="B1282" s="100"/>
      <c r="C1282" s="101">
        <v>150000</v>
      </c>
      <c r="D1282" s="101">
        <v>60000</v>
      </c>
      <c r="E1282" s="101">
        <v>40</v>
      </c>
      <c r="F1282" s="101">
        <v>210000</v>
      </c>
    </row>
    <row r="1283" spans="1:6">
      <c r="A1283" s="100" t="s">
        <v>400</v>
      </c>
      <c r="B1283" s="100"/>
      <c r="C1283" s="101">
        <v>150000</v>
      </c>
      <c r="D1283" s="101">
        <v>60000</v>
      </c>
      <c r="E1283" s="101">
        <v>40</v>
      </c>
      <c r="F1283" s="101">
        <v>210000</v>
      </c>
    </row>
    <row r="1284" spans="1:6">
      <c r="A1284" s="118" t="s">
        <v>464</v>
      </c>
      <c r="B1284" s="118"/>
      <c r="C1284" s="119">
        <v>125000</v>
      </c>
      <c r="D1284" s="119">
        <v>0</v>
      </c>
      <c r="E1284" s="119">
        <v>0</v>
      </c>
      <c r="F1284" s="119">
        <v>125000</v>
      </c>
    </row>
    <row r="1285" spans="1:6">
      <c r="A1285" s="120" t="s">
        <v>485</v>
      </c>
      <c r="B1285" s="120"/>
      <c r="C1285" s="121">
        <v>125000</v>
      </c>
      <c r="D1285" s="121">
        <v>0</v>
      </c>
      <c r="E1285" s="121">
        <v>0</v>
      </c>
      <c r="F1285" s="121">
        <v>125000</v>
      </c>
    </row>
    <row r="1286" spans="1:6" s="105" customFormat="1">
      <c r="A1286" s="102">
        <v>3</v>
      </c>
      <c r="B1286" s="103" t="s">
        <v>170</v>
      </c>
      <c r="C1286" s="104">
        <v>125000</v>
      </c>
      <c r="D1286" s="104">
        <v>0</v>
      </c>
      <c r="E1286" s="104">
        <v>0</v>
      </c>
      <c r="F1286" s="104">
        <v>125000</v>
      </c>
    </row>
    <row r="1287" spans="1:6" s="105" customFormat="1">
      <c r="A1287" s="102">
        <v>32</v>
      </c>
      <c r="B1287" s="103" t="s">
        <v>175</v>
      </c>
      <c r="C1287" s="104">
        <v>125000</v>
      </c>
      <c r="D1287" s="104">
        <v>0</v>
      </c>
      <c r="E1287" s="104">
        <v>0</v>
      </c>
      <c r="F1287" s="104">
        <v>125000</v>
      </c>
    </row>
    <row r="1288" spans="1:6" s="109" customFormat="1">
      <c r="A1288" s="106">
        <v>323</v>
      </c>
      <c r="B1288" s="107" t="s">
        <v>178</v>
      </c>
      <c r="C1288" s="108">
        <v>125000</v>
      </c>
      <c r="D1288" s="108">
        <v>0</v>
      </c>
      <c r="E1288" s="108">
        <v>0</v>
      </c>
      <c r="F1288" s="108">
        <v>125000</v>
      </c>
    </row>
    <row r="1289" spans="1:6">
      <c r="A1289" s="118" t="s">
        <v>471</v>
      </c>
      <c r="B1289" s="118"/>
      <c r="C1289" s="119">
        <v>25000</v>
      </c>
      <c r="D1289" s="119">
        <v>60000</v>
      </c>
      <c r="E1289" s="119">
        <v>240</v>
      </c>
      <c r="F1289" s="119">
        <v>85000</v>
      </c>
    </row>
    <row r="1290" spans="1:6">
      <c r="A1290" s="120" t="s">
        <v>489</v>
      </c>
      <c r="B1290" s="120"/>
      <c r="C1290" s="121">
        <v>0</v>
      </c>
      <c r="D1290" s="121">
        <v>60000</v>
      </c>
      <c r="E1290" s="121"/>
      <c r="F1290" s="121">
        <v>60000</v>
      </c>
    </row>
    <row r="1291" spans="1:6" s="105" customFormat="1">
      <c r="A1291" s="102">
        <v>3</v>
      </c>
      <c r="B1291" s="103" t="s">
        <v>170</v>
      </c>
      <c r="C1291" s="104">
        <v>0</v>
      </c>
      <c r="D1291" s="104">
        <v>60000</v>
      </c>
      <c r="E1291" s="104"/>
      <c r="F1291" s="104">
        <v>60000</v>
      </c>
    </row>
    <row r="1292" spans="1:6" s="105" customFormat="1">
      <c r="A1292" s="102">
        <v>32</v>
      </c>
      <c r="B1292" s="103" t="s">
        <v>175</v>
      </c>
      <c r="C1292" s="104">
        <v>0</v>
      </c>
      <c r="D1292" s="104">
        <v>60000</v>
      </c>
      <c r="E1292" s="104"/>
      <c r="F1292" s="104">
        <v>60000</v>
      </c>
    </row>
    <row r="1293" spans="1:6" s="109" customFormat="1">
      <c r="A1293" s="106">
        <v>323</v>
      </c>
      <c r="B1293" s="107" t="s">
        <v>178</v>
      </c>
      <c r="C1293" s="108">
        <v>0</v>
      </c>
      <c r="D1293" s="108">
        <v>60000</v>
      </c>
      <c r="E1293" s="108"/>
      <c r="F1293" s="108">
        <v>60000</v>
      </c>
    </row>
    <row r="1294" spans="1:6">
      <c r="A1294" s="120" t="s">
        <v>485</v>
      </c>
      <c r="B1294" s="120"/>
      <c r="C1294" s="121">
        <v>25000</v>
      </c>
      <c r="D1294" s="121">
        <v>0</v>
      </c>
      <c r="E1294" s="121">
        <v>0</v>
      </c>
      <c r="F1294" s="121">
        <v>25000</v>
      </c>
    </row>
    <row r="1295" spans="1:6" s="105" customFormat="1">
      <c r="A1295" s="102">
        <v>3</v>
      </c>
      <c r="B1295" s="103" t="s">
        <v>170</v>
      </c>
      <c r="C1295" s="104">
        <v>25000</v>
      </c>
      <c r="D1295" s="104">
        <v>0</v>
      </c>
      <c r="E1295" s="104">
        <v>0</v>
      </c>
      <c r="F1295" s="104">
        <v>25000</v>
      </c>
    </row>
    <row r="1296" spans="1:6" s="105" customFormat="1">
      <c r="A1296" s="102">
        <v>32</v>
      </c>
      <c r="B1296" s="103" t="s">
        <v>175</v>
      </c>
      <c r="C1296" s="104">
        <v>25000</v>
      </c>
      <c r="D1296" s="104">
        <v>0</v>
      </c>
      <c r="E1296" s="104">
        <v>0</v>
      </c>
      <c r="F1296" s="104">
        <v>25000</v>
      </c>
    </row>
    <row r="1297" spans="1:6" s="109" customFormat="1">
      <c r="A1297" s="106">
        <v>323</v>
      </c>
      <c r="B1297" s="107" t="s">
        <v>178</v>
      </c>
      <c r="C1297" s="108">
        <v>25000</v>
      </c>
      <c r="D1297" s="108">
        <v>0</v>
      </c>
      <c r="E1297" s="108">
        <v>0</v>
      </c>
      <c r="F1297" s="108">
        <v>25000</v>
      </c>
    </row>
    <row r="1298" spans="1:6">
      <c r="A1298" s="100" t="s">
        <v>401</v>
      </c>
      <c r="B1298" s="100"/>
      <c r="C1298" s="101">
        <v>350000</v>
      </c>
      <c r="D1298" s="101">
        <v>-120000</v>
      </c>
      <c r="E1298" s="101">
        <v>-34.285714285714299</v>
      </c>
      <c r="F1298" s="101">
        <v>230000</v>
      </c>
    </row>
    <row r="1299" spans="1:6">
      <c r="A1299" s="100" t="s">
        <v>402</v>
      </c>
      <c r="B1299" s="100"/>
      <c r="C1299" s="101">
        <v>0</v>
      </c>
      <c r="D1299" s="101">
        <v>130000</v>
      </c>
      <c r="E1299" s="101"/>
      <c r="F1299" s="101">
        <v>130000</v>
      </c>
    </row>
    <row r="1300" spans="1:6">
      <c r="A1300" s="118" t="s">
        <v>464</v>
      </c>
      <c r="B1300" s="118"/>
      <c r="C1300" s="119">
        <v>0</v>
      </c>
      <c r="D1300" s="119">
        <v>130000</v>
      </c>
      <c r="E1300" s="119"/>
      <c r="F1300" s="119">
        <v>130000</v>
      </c>
    </row>
    <row r="1301" spans="1:6">
      <c r="A1301" s="120" t="s">
        <v>496</v>
      </c>
      <c r="B1301" s="120"/>
      <c r="C1301" s="121">
        <v>0</v>
      </c>
      <c r="D1301" s="121">
        <v>130000</v>
      </c>
      <c r="E1301" s="121"/>
      <c r="F1301" s="121">
        <v>130000</v>
      </c>
    </row>
    <row r="1302" spans="1:6" s="105" customFormat="1">
      <c r="A1302" s="102">
        <v>3</v>
      </c>
      <c r="B1302" s="103" t="s">
        <v>170</v>
      </c>
      <c r="C1302" s="104">
        <v>0</v>
      </c>
      <c r="D1302" s="104">
        <v>130000</v>
      </c>
      <c r="E1302" s="104"/>
      <c r="F1302" s="104">
        <v>130000</v>
      </c>
    </row>
    <row r="1303" spans="1:6" s="105" customFormat="1">
      <c r="A1303" s="102">
        <v>32</v>
      </c>
      <c r="B1303" s="103" t="s">
        <v>175</v>
      </c>
      <c r="C1303" s="104">
        <v>0</v>
      </c>
      <c r="D1303" s="104">
        <v>130000</v>
      </c>
      <c r="E1303" s="104"/>
      <c r="F1303" s="104">
        <v>130000</v>
      </c>
    </row>
    <row r="1304" spans="1:6" s="109" customFormat="1">
      <c r="A1304" s="106">
        <v>329</v>
      </c>
      <c r="B1304" s="107" t="s">
        <v>180</v>
      </c>
      <c r="C1304" s="108">
        <v>0</v>
      </c>
      <c r="D1304" s="108">
        <v>130000</v>
      </c>
      <c r="E1304" s="108"/>
      <c r="F1304" s="108">
        <v>130000</v>
      </c>
    </row>
    <row r="1305" spans="1:6">
      <c r="A1305" s="100" t="s">
        <v>403</v>
      </c>
      <c r="B1305" s="100"/>
      <c r="C1305" s="101">
        <v>100000</v>
      </c>
      <c r="D1305" s="101">
        <v>0</v>
      </c>
      <c r="E1305" s="101">
        <v>0</v>
      </c>
      <c r="F1305" s="101">
        <v>100000</v>
      </c>
    </row>
    <row r="1306" spans="1:6">
      <c r="A1306" s="118" t="s">
        <v>487</v>
      </c>
      <c r="B1306" s="118"/>
      <c r="C1306" s="119">
        <v>100000</v>
      </c>
      <c r="D1306" s="119">
        <v>0</v>
      </c>
      <c r="E1306" s="119">
        <v>0</v>
      </c>
      <c r="F1306" s="119">
        <v>100000</v>
      </c>
    </row>
    <row r="1307" spans="1:6">
      <c r="A1307" s="120" t="s">
        <v>485</v>
      </c>
      <c r="B1307" s="120"/>
      <c r="C1307" s="121">
        <v>100000</v>
      </c>
      <c r="D1307" s="121">
        <v>0</v>
      </c>
      <c r="E1307" s="121">
        <v>0</v>
      </c>
      <c r="F1307" s="121">
        <v>100000</v>
      </c>
    </row>
    <row r="1308" spans="1:6" s="105" customFormat="1">
      <c r="A1308" s="102">
        <v>4</v>
      </c>
      <c r="B1308" s="103" t="s">
        <v>200</v>
      </c>
      <c r="C1308" s="104">
        <v>100000</v>
      </c>
      <c r="D1308" s="104">
        <v>0</v>
      </c>
      <c r="E1308" s="104">
        <v>0</v>
      </c>
      <c r="F1308" s="104">
        <v>100000</v>
      </c>
    </row>
    <row r="1309" spans="1:6" s="105" customFormat="1">
      <c r="A1309" s="102">
        <v>42</v>
      </c>
      <c r="B1309" s="103" t="s">
        <v>201</v>
      </c>
      <c r="C1309" s="104">
        <v>100000</v>
      </c>
      <c r="D1309" s="104">
        <v>0</v>
      </c>
      <c r="E1309" s="104">
        <v>0</v>
      </c>
      <c r="F1309" s="104">
        <v>100000</v>
      </c>
    </row>
    <row r="1310" spans="1:6" s="109" customFormat="1">
      <c r="A1310" s="106">
        <v>421</v>
      </c>
      <c r="B1310" s="107" t="s">
        <v>219</v>
      </c>
      <c r="C1310" s="108">
        <v>100000</v>
      </c>
      <c r="D1310" s="108">
        <v>0</v>
      </c>
      <c r="E1310" s="108">
        <v>0</v>
      </c>
      <c r="F1310" s="108">
        <v>100000</v>
      </c>
    </row>
    <row r="1311" spans="1:6">
      <c r="A1311" s="100" t="s">
        <v>404</v>
      </c>
      <c r="B1311" s="100"/>
      <c r="C1311" s="101">
        <v>100000</v>
      </c>
      <c r="D1311" s="101">
        <v>-100000</v>
      </c>
      <c r="E1311" s="101">
        <v>-100</v>
      </c>
      <c r="F1311" s="101">
        <v>0</v>
      </c>
    </row>
    <row r="1312" spans="1:6">
      <c r="A1312" s="118" t="s">
        <v>471</v>
      </c>
      <c r="B1312" s="118"/>
      <c r="C1312" s="119">
        <v>100000</v>
      </c>
      <c r="D1312" s="119">
        <v>-100000</v>
      </c>
      <c r="E1312" s="119">
        <v>-100</v>
      </c>
      <c r="F1312" s="119">
        <v>0</v>
      </c>
    </row>
    <row r="1313" spans="1:6">
      <c r="A1313" s="120" t="s">
        <v>480</v>
      </c>
      <c r="B1313" s="120"/>
      <c r="C1313" s="121">
        <v>100000</v>
      </c>
      <c r="D1313" s="121">
        <v>-100000</v>
      </c>
      <c r="E1313" s="121">
        <v>-100</v>
      </c>
      <c r="F1313" s="121">
        <v>0</v>
      </c>
    </row>
    <row r="1314" spans="1:6" s="105" customFormat="1">
      <c r="A1314" s="102">
        <v>4</v>
      </c>
      <c r="B1314" s="103" t="s">
        <v>200</v>
      </c>
      <c r="C1314" s="104">
        <v>100000</v>
      </c>
      <c r="D1314" s="104">
        <v>-100000</v>
      </c>
      <c r="E1314" s="104">
        <v>-100</v>
      </c>
      <c r="F1314" s="104">
        <v>0</v>
      </c>
    </row>
    <row r="1315" spans="1:6" s="105" customFormat="1">
      <c r="A1315" s="102">
        <v>42</v>
      </c>
      <c r="B1315" s="103" t="s">
        <v>201</v>
      </c>
      <c r="C1315" s="104">
        <v>100000</v>
      </c>
      <c r="D1315" s="104">
        <v>-100000</v>
      </c>
      <c r="E1315" s="104">
        <v>-100</v>
      </c>
      <c r="F1315" s="104">
        <v>0</v>
      </c>
    </row>
    <row r="1316" spans="1:6" s="109" customFormat="1">
      <c r="A1316" s="106">
        <v>421</v>
      </c>
      <c r="B1316" s="107" t="s">
        <v>219</v>
      </c>
      <c r="C1316" s="108">
        <v>100000</v>
      </c>
      <c r="D1316" s="108">
        <v>-100000</v>
      </c>
      <c r="E1316" s="108">
        <v>-100</v>
      </c>
      <c r="F1316" s="108">
        <v>0</v>
      </c>
    </row>
    <row r="1317" spans="1:6">
      <c r="A1317" s="100" t="s">
        <v>405</v>
      </c>
      <c r="B1317" s="100"/>
      <c r="C1317" s="101">
        <v>150000</v>
      </c>
      <c r="D1317" s="101">
        <v>-150000</v>
      </c>
      <c r="E1317" s="101">
        <v>-100</v>
      </c>
      <c r="F1317" s="101">
        <v>0</v>
      </c>
    </row>
    <row r="1318" spans="1:6">
      <c r="A1318" s="118" t="s">
        <v>471</v>
      </c>
      <c r="B1318" s="118"/>
      <c r="C1318" s="119">
        <v>150000</v>
      </c>
      <c r="D1318" s="119">
        <v>-150000</v>
      </c>
      <c r="E1318" s="119">
        <v>-100</v>
      </c>
      <c r="F1318" s="119">
        <v>0</v>
      </c>
    </row>
    <row r="1319" spans="1:6">
      <c r="A1319" s="120" t="s">
        <v>485</v>
      </c>
      <c r="B1319" s="120"/>
      <c r="C1319" s="121">
        <v>150000</v>
      </c>
      <c r="D1319" s="121">
        <v>-150000</v>
      </c>
      <c r="E1319" s="121">
        <v>-100</v>
      </c>
      <c r="F1319" s="121">
        <v>0</v>
      </c>
    </row>
    <row r="1320" spans="1:6" s="105" customFormat="1">
      <c r="A1320" s="102">
        <v>4</v>
      </c>
      <c r="B1320" s="103" t="s">
        <v>200</v>
      </c>
      <c r="C1320" s="104">
        <v>150000</v>
      </c>
      <c r="D1320" s="104">
        <v>-150000</v>
      </c>
      <c r="E1320" s="104">
        <v>-100</v>
      </c>
      <c r="F1320" s="104">
        <v>0</v>
      </c>
    </row>
    <row r="1321" spans="1:6" s="105" customFormat="1">
      <c r="A1321" s="102">
        <v>42</v>
      </c>
      <c r="B1321" s="103" t="s">
        <v>201</v>
      </c>
      <c r="C1321" s="104">
        <v>150000</v>
      </c>
      <c r="D1321" s="104">
        <v>-150000</v>
      </c>
      <c r="E1321" s="104">
        <v>-100</v>
      </c>
      <c r="F1321" s="104">
        <v>0</v>
      </c>
    </row>
    <row r="1322" spans="1:6" s="109" customFormat="1">
      <c r="A1322" s="106">
        <v>422</v>
      </c>
      <c r="B1322" s="107" t="s">
        <v>202</v>
      </c>
      <c r="C1322" s="108">
        <v>150000</v>
      </c>
      <c r="D1322" s="108">
        <v>-150000</v>
      </c>
      <c r="E1322" s="108">
        <v>-100</v>
      </c>
      <c r="F1322" s="108">
        <v>0</v>
      </c>
    </row>
    <row r="1323" spans="1:6">
      <c r="A1323" s="100" t="s">
        <v>406</v>
      </c>
      <c r="B1323" s="100"/>
      <c r="C1323" s="101">
        <v>600000</v>
      </c>
      <c r="D1323" s="101">
        <v>100000</v>
      </c>
      <c r="E1323" s="101">
        <v>16.6666666666667</v>
      </c>
      <c r="F1323" s="101">
        <v>700000</v>
      </c>
    </row>
    <row r="1324" spans="1:6">
      <c r="A1324" s="100" t="s">
        <v>407</v>
      </c>
      <c r="B1324" s="100"/>
      <c r="C1324" s="101">
        <v>600000</v>
      </c>
      <c r="D1324" s="101">
        <v>100000</v>
      </c>
      <c r="E1324" s="101">
        <v>16.6666666666667</v>
      </c>
      <c r="F1324" s="101">
        <v>700000</v>
      </c>
    </row>
    <row r="1325" spans="1:6">
      <c r="A1325" s="118" t="s">
        <v>464</v>
      </c>
      <c r="B1325" s="118"/>
      <c r="C1325" s="119">
        <v>10000</v>
      </c>
      <c r="D1325" s="119">
        <v>0</v>
      </c>
      <c r="E1325" s="119">
        <v>0</v>
      </c>
      <c r="F1325" s="119">
        <v>10000</v>
      </c>
    </row>
    <row r="1326" spans="1:6">
      <c r="A1326" s="120" t="s">
        <v>485</v>
      </c>
      <c r="B1326" s="120"/>
      <c r="C1326" s="121">
        <v>10000</v>
      </c>
      <c r="D1326" s="121">
        <v>0</v>
      </c>
      <c r="E1326" s="121">
        <v>0</v>
      </c>
      <c r="F1326" s="121">
        <v>10000</v>
      </c>
    </row>
    <row r="1327" spans="1:6" s="105" customFormat="1">
      <c r="A1327" s="102">
        <v>3</v>
      </c>
      <c r="B1327" s="103" t="s">
        <v>170</v>
      </c>
      <c r="C1327" s="104">
        <v>10000</v>
      </c>
      <c r="D1327" s="104">
        <v>0</v>
      </c>
      <c r="E1327" s="104">
        <v>0</v>
      </c>
      <c r="F1327" s="104">
        <v>10000</v>
      </c>
    </row>
    <row r="1328" spans="1:6" s="105" customFormat="1">
      <c r="A1328" s="102">
        <v>32</v>
      </c>
      <c r="B1328" s="103" t="s">
        <v>175</v>
      </c>
      <c r="C1328" s="104">
        <v>10000</v>
      </c>
      <c r="D1328" s="104">
        <v>0</v>
      </c>
      <c r="E1328" s="104">
        <v>0</v>
      </c>
      <c r="F1328" s="104">
        <v>10000</v>
      </c>
    </row>
    <row r="1329" spans="1:6" s="109" customFormat="1">
      <c r="A1329" s="106">
        <v>323</v>
      </c>
      <c r="B1329" s="107" t="s">
        <v>178</v>
      </c>
      <c r="C1329" s="108">
        <v>10000</v>
      </c>
      <c r="D1329" s="108">
        <v>0</v>
      </c>
      <c r="E1329" s="108">
        <v>0</v>
      </c>
      <c r="F1329" s="108">
        <v>10000</v>
      </c>
    </row>
    <row r="1330" spans="1:6">
      <c r="A1330" s="118" t="s">
        <v>474</v>
      </c>
      <c r="B1330" s="118"/>
      <c r="C1330" s="119">
        <v>208083</v>
      </c>
      <c r="D1330" s="119">
        <v>-18083</v>
      </c>
      <c r="E1330" s="119">
        <v>-8.6902822431433595</v>
      </c>
      <c r="F1330" s="119">
        <v>190000</v>
      </c>
    </row>
    <row r="1331" spans="1:6">
      <c r="A1331" s="120" t="s">
        <v>485</v>
      </c>
      <c r="B1331" s="120"/>
      <c r="C1331" s="121">
        <v>208083</v>
      </c>
      <c r="D1331" s="121">
        <v>-18083</v>
      </c>
      <c r="E1331" s="121">
        <v>-8.6902822431433595</v>
      </c>
      <c r="F1331" s="121">
        <v>190000</v>
      </c>
    </row>
    <row r="1332" spans="1:6" s="105" customFormat="1">
      <c r="A1332" s="102">
        <v>4</v>
      </c>
      <c r="B1332" s="103" t="s">
        <v>200</v>
      </c>
      <c r="C1332" s="104">
        <v>208083</v>
      </c>
      <c r="D1332" s="104">
        <v>-18083</v>
      </c>
      <c r="E1332" s="104">
        <v>-8.6902822431433595</v>
      </c>
      <c r="F1332" s="104">
        <v>190000</v>
      </c>
    </row>
    <row r="1333" spans="1:6" s="105" customFormat="1">
      <c r="A1333" s="102">
        <v>42</v>
      </c>
      <c r="B1333" s="103" t="s">
        <v>201</v>
      </c>
      <c r="C1333" s="104">
        <v>208083</v>
      </c>
      <c r="D1333" s="104">
        <v>-18083</v>
      </c>
      <c r="E1333" s="104">
        <v>-8.6902822431433595</v>
      </c>
      <c r="F1333" s="104">
        <v>190000</v>
      </c>
    </row>
    <row r="1334" spans="1:6" s="109" customFormat="1">
      <c r="A1334" s="106">
        <v>421</v>
      </c>
      <c r="B1334" s="107" t="s">
        <v>219</v>
      </c>
      <c r="C1334" s="108">
        <v>208083</v>
      </c>
      <c r="D1334" s="108">
        <v>-18083</v>
      </c>
      <c r="E1334" s="108">
        <v>-8.6902822431433595</v>
      </c>
      <c r="F1334" s="108">
        <v>190000</v>
      </c>
    </row>
    <row r="1335" spans="1:6">
      <c r="A1335" s="118" t="s">
        <v>470</v>
      </c>
      <c r="B1335" s="118"/>
      <c r="C1335" s="119">
        <v>0</v>
      </c>
      <c r="D1335" s="119">
        <v>400000</v>
      </c>
      <c r="E1335" s="119"/>
      <c r="F1335" s="119">
        <v>400000</v>
      </c>
    </row>
    <row r="1336" spans="1:6">
      <c r="A1336" s="120" t="s">
        <v>485</v>
      </c>
      <c r="B1336" s="120"/>
      <c r="C1336" s="121">
        <v>0</v>
      </c>
      <c r="D1336" s="121">
        <v>400000</v>
      </c>
      <c r="E1336" s="121"/>
      <c r="F1336" s="121">
        <v>400000</v>
      </c>
    </row>
    <row r="1337" spans="1:6" s="105" customFormat="1">
      <c r="A1337" s="102">
        <v>4</v>
      </c>
      <c r="B1337" s="103" t="s">
        <v>200</v>
      </c>
      <c r="C1337" s="104">
        <v>0</v>
      </c>
      <c r="D1337" s="104">
        <v>400000</v>
      </c>
      <c r="E1337" s="104"/>
      <c r="F1337" s="104">
        <v>400000</v>
      </c>
    </row>
    <row r="1338" spans="1:6" s="105" customFormat="1">
      <c r="A1338" s="102">
        <v>42</v>
      </c>
      <c r="B1338" s="103" t="s">
        <v>201</v>
      </c>
      <c r="C1338" s="104">
        <v>0</v>
      </c>
      <c r="D1338" s="104">
        <v>400000</v>
      </c>
      <c r="E1338" s="104"/>
      <c r="F1338" s="104">
        <v>400000</v>
      </c>
    </row>
    <row r="1339" spans="1:6" s="109" customFormat="1">
      <c r="A1339" s="106">
        <v>421</v>
      </c>
      <c r="B1339" s="107" t="s">
        <v>219</v>
      </c>
      <c r="C1339" s="108">
        <v>0</v>
      </c>
      <c r="D1339" s="108">
        <v>400000</v>
      </c>
      <c r="E1339" s="108"/>
      <c r="F1339" s="108">
        <v>400000</v>
      </c>
    </row>
    <row r="1340" spans="1:6">
      <c r="A1340" s="118" t="s">
        <v>471</v>
      </c>
      <c r="B1340" s="118"/>
      <c r="C1340" s="119">
        <v>381917</v>
      </c>
      <c r="D1340" s="119">
        <v>-281917</v>
      </c>
      <c r="E1340" s="119">
        <v>-73.816300400348794</v>
      </c>
      <c r="F1340" s="119">
        <v>100000</v>
      </c>
    </row>
    <row r="1341" spans="1:6">
      <c r="A1341" s="120" t="s">
        <v>485</v>
      </c>
      <c r="B1341" s="120"/>
      <c r="C1341" s="121">
        <v>381917</v>
      </c>
      <c r="D1341" s="121">
        <v>-281917</v>
      </c>
      <c r="E1341" s="121">
        <v>-73.816300400348794</v>
      </c>
      <c r="F1341" s="121">
        <v>100000</v>
      </c>
    </row>
    <row r="1342" spans="1:6" s="105" customFormat="1">
      <c r="A1342" s="102">
        <v>4</v>
      </c>
      <c r="B1342" s="103" t="s">
        <v>200</v>
      </c>
      <c r="C1342" s="104">
        <v>381917</v>
      </c>
      <c r="D1342" s="104">
        <v>-281917</v>
      </c>
      <c r="E1342" s="104">
        <v>-73.816300400348794</v>
      </c>
      <c r="F1342" s="104">
        <v>100000</v>
      </c>
    </row>
    <row r="1343" spans="1:6" s="105" customFormat="1">
      <c r="A1343" s="102">
        <v>42</v>
      </c>
      <c r="B1343" s="103" t="s">
        <v>201</v>
      </c>
      <c r="C1343" s="104">
        <v>381917</v>
      </c>
      <c r="D1343" s="104">
        <v>-281917</v>
      </c>
      <c r="E1343" s="104">
        <v>-73.816300400348794</v>
      </c>
      <c r="F1343" s="104">
        <v>100000</v>
      </c>
    </row>
    <row r="1344" spans="1:6" s="109" customFormat="1">
      <c r="A1344" s="106">
        <v>421</v>
      </c>
      <c r="B1344" s="107" t="s">
        <v>219</v>
      </c>
      <c r="C1344" s="108">
        <v>381917</v>
      </c>
      <c r="D1344" s="108">
        <v>-281917</v>
      </c>
      <c r="E1344" s="108">
        <v>-73.816300400348794</v>
      </c>
      <c r="F1344" s="108">
        <v>100000</v>
      </c>
    </row>
    <row r="1345" spans="1:6">
      <c r="A1345" s="100" t="s">
        <v>408</v>
      </c>
      <c r="B1345" s="100"/>
      <c r="C1345" s="101">
        <v>220000</v>
      </c>
      <c r="D1345" s="101">
        <v>0</v>
      </c>
      <c r="E1345" s="101">
        <v>0</v>
      </c>
      <c r="F1345" s="101">
        <v>220000</v>
      </c>
    </row>
    <row r="1346" spans="1:6">
      <c r="A1346" s="100" t="s">
        <v>409</v>
      </c>
      <c r="B1346" s="100"/>
      <c r="C1346" s="101">
        <v>220000</v>
      </c>
      <c r="D1346" s="101">
        <v>0</v>
      </c>
      <c r="E1346" s="101">
        <v>0</v>
      </c>
      <c r="F1346" s="101">
        <v>220000</v>
      </c>
    </row>
    <row r="1347" spans="1:6">
      <c r="A1347" s="118" t="s">
        <v>497</v>
      </c>
      <c r="B1347" s="118"/>
      <c r="C1347" s="119">
        <v>220000</v>
      </c>
      <c r="D1347" s="119">
        <v>0</v>
      </c>
      <c r="E1347" s="119">
        <v>0</v>
      </c>
      <c r="F1347" s="119">
        <v>220000</v>
      </c>
    </row>
    <row r="1348" spans="1:6">
      <c r="A1348" s="120" t="s">
        <v>485</v>
      </c>
      <c r="B1348" s="120"/>
      <c r="C1348" s="121">
        <v>220000</v>
      </c>
      <c r="D1348" s="121">
        <v>0</v>
      </c>
      <c r="E1348" s="121">
        <v>0</v>
      </c>
      <c r="F1348" s="121">
        <v>220000</v>
      </c>
    </row>
    <row r="1349" spans="1:6" s="105" customFormat="1">
      <c r="A1349" s="102">
        <v>3</v>
      </c>
      <c r="B1349" s="103" t="s">
        <v>170</v>
      </c>
      <c r="C1349" s="104">
        <v>220000</v>
      </c>
      <c r="D1349" s="104">
        <v>0</v>
      </c>
      <c r="E1349" s="104">
        <v>0</v>
      </c>
      <c r="F1349" s="104">
        <v>220000</v>
      </c>
    </row>
    <row r="1350" spans="1:6" s="105" customFormat="1">
      <c r="A1350" s="102">
        <v>32</v>
      </c>
      <c r="B1350" s="103" t="s">
        <v>175</v>
      </c>
      <c r="C1350" s="104">
        <v>220000</v>
      </c>
      <c r="D1350" s="104">
        <v>0</v>
      </c>
      <c r="E1350" s="104">
        <v>0</v>
      </c>
      <c r="F1350" s="104">
        <v>220000</v>
      </c>
    </row>
    <row r="1351" spans="1:6" s="109" customFormat="1">
      <c r="A1351" s="106">
        <v>323</v>
      </c>
      <c r="B1351" s="107" t="s">
        <v>178</v>
      </c>
      <c r="C1351" s="108">
        <v>220000</v>
      </c>
      <c r="D1351" s="108">
        <v>0</v>
      </c>
      <c r="E1351" s="108">
        <v>0</v>
      </c>
      <c r="F1351" s="108">
        <v>220000</v>
      </c>
    </row>
    <row r="1352" spans="1:6">
      <c r="A1352" s="100" t="s">
        <v>410</v>
      </c>
      <c r="B1352" s="100"/>
      <c r="C1352" s="101">
        <v>1760000</v>
      </c>
      <c r="D1352" s="101">
        <v>0</v>
      </c>
      <c r="E1352" s="101">
        <v>0</v>
      </c>
      <c r="F1352" s="101">
        <v>1760000</v>
      </c>
    </row>
    <row r="1353" spans="1:6">
      <c r="A1353" s="100" t="s">
        <v>411</v>
      </c>
      <c r="B1353" s="100"/>
      <c r="C1353" s="101">
        <v>1760000</v>
      </c>
      <c r="D1353" s="101">
        <v>0</v>
      </c>
      <c r="E1353" s="101">
        <v>0</v>
      </c>
      <c r="F1353" s="101">
        <v>1760000</v>
      </c>
    </row>
    <row r="1354" spans="1:6">
      <c r="A1354" s="118" t="s">
        <v>464</v>
      </c>
      <c r="B1354" s="118"/>
      <c r="C1354" s="119">
        <v>1467000</v>
      </c>
      <c r="D1354" s="119">
        <v>-444000</v>
      </c>
      <c r="E1354" s="119">
        <v>-30.265848670756601</v>
      </c>
      <c r="F1354" s="119">
        <v>1023000</v>
      </c>
    </row>
    <row r="1355" spans="1:6">
      <c r="A1355" s="120" t="s">
        <v>498</v>
      </c>
      <c r="B1355" s="120"/>
      <c r="C1355" s="121">
        <v>1467000</v>
      </c>
      <c r="D1355" s="121">
        <v>-444000</v>
      </c>
      <c r="E1355" s="121">
        <v>-30.265848670756601</v>
      </c>
      <c r="F1355" s="121">
        <v>1023000</v>
      </c>
    </row>
    <row r="1356" spans="1:6" s="105" customFormat="1">
      <c r="A1356" s="102">
        <v>3</v>
      </c>
      <c r="B1356" s="103" t="s">
        <v>170</v>
      </c>
      <c r="C1356" s="104">
        <v>1467000</v>
      </c>
      <c r="D1356" s="104">
        <v>-444000</v>
      </c>
      <c r="E1356" s="104">
        <v>-30.265848670756601</v>
      </c>
      <c r="F1356" s="104">
        <v>1023000</v>
      </c>
    </row>
    <row r="1357" spans="1:6" s="105" customFormat="1">
      <c r="A1357" s="102">
        <v>32</v>
      </c>
      <c r="B1357" s="103" t="s">
        <v>175</v>
      </c>
      <c r="C1357" s="104">
        <v>1467000</v>
      </c>
      <c r="D1357" s="104">
        <v>-444000</v>
      </c>
      <c r="E1357" s="104">
        <v>-30.265848670756601</v>
      </c>
      <c r="F1357" s="104">
        <v>1023000</v>
      </c>
    </row>
    <row r="1358" spans="1:6" s="109" customFormat="1">
      <c r="A1358" s="106">
        <v>329</v>
      </c>
      <c r="B1358" s="107" t="s">
        <v>180</v>
      </c>
      <c r="C1358" s="108">
        <v>1467000</v>
      </c>
      <c r="D1358" s="108">
        <v>-444000</v>
      </c>
      <c r="E1358" s="108">
        <v>-30.265848670756601</v>
      </c>
      <c r="F1358" s="108">
        <v>1023000</v>
      </c>
    </row>
    <row r="1359" spans="1:6">
      <c r="A1359" s="118" t="s">
        <v>499</v>
      </c>
      <c r="B1359" s="118"/>
      <c r="C1359" s="119">
        <v>293000</v>
      </c>
      <c r="D1359" s="119">
        <v>444000</v>
      </c>
      <c r="E1359" s="119">
        <v>151.53583617747401</v>
      </c>
      <c r="F1359" s="119">
        <v>737000</v>
      </c>
    </row>
    <row r="1360" spans="1:6">
      <c r="A1360" s="120" t="s">
        <v>498</v>
      </c>
      <c r="B1360" s="120"/>
      <c r="C1360" s="121">
        <v>293000</v>
      </c>
      <c r="D1360" s="121">
        <v>444000</v>
      </c>
      <c r="E1360" s="121">
        <v>151.53583617747401</v>
      </c>
      <c r="F1360" s="121">
        <v>737000</v>
      </c>
    </row>
    <row r="1361" spans="1:6" s="105" customFormat="1">
      <c r="A1361" s="102">
        <v>3</v>
      </c>
      <c r="B1361" s="103" t="s">
        <v>170</v>
      </c>
      <c r="C1361" s="104">
        <v>293000</v>
      </c>
      <c r="D1361" s="104">
        <v>444000</v>
      </c>
      <c r="E1361" s="104">
        <v>151.53583617747401</v>
      </c>
      <c r="F1361" s="104">
        <v>737000</v>
      </c>
    </row>
    <row r="1362" spans="1:6" s="105" customFormat="1">
      <c r="A1362" s="102">
        <v>32</v>
      </c>
      <c r="B1362" s="103" t="s">
        <v>175</v>
      </c>
      <c r="C1362" s="104">
        <v>293000</v>
      </c>
      <c r="D1362" s="104">
        <v>444000</v>
      </c>
      <c r="E1362" s="104">
        <v>151.53583617747401</v>
      </c>
      <c r="F1362" s="104">
        <v>737000</v>
      </c>
    </row>
    <row r="1363" spans="1:6" s="109" customFormat="1">
      <c r="A1363" s="106">
        <v>329</v>
      </c>
      <c r="B1363" s="107" t="s">
        <v>180</v>
      </c>
      <c r="C1363" s="108">
        <v>293000</v>
      </c>
      <c r="D1363" s="108">
        <v>444000</v>
      </c>
      <c r="E1363" s="108">
        <v>151.53583617747401</v>
      </c>
      <c r="F1363" s="108">
        <v>737000</v>
      </c>
    </row>
    <row r="1364" spans="1:6">
      <c r="A1364" s="100" t="s">
        <v>412</v>
      </c>
      <c r="B1364" s="100"/>
      <c r="C1364" s="101">
        <v>2250000</v>
      </c>
      <c r="D1364" s="101">
        <v>-320000</v>
      </c>
      <c r="E1364" s="101">
        <v>-14.2222222222222</v>
      </c>
      <c r="F1364" s="101">
        <v>1930000</v>
      </c>
    </row>
    <row r="1365" spans="1:6">
      <c r="A1365" s="100" t="s">
        <v>413</v>
      </c>
      <c r="B1365" s="100"/>
      <c r="C1365" s="101">
        <v>400000</v>
      </c>
      <c r="D1365" s="101">
        <v>200000</v>
      </c>
      <c r="E1365" s="101">
        <v>50</v>
      </c>
      <c r="F1365" s="101">
        <v>600000</v>
      </c>
    </row>
    <row r="1366" spans="1:6">
      <c r="A1366" s="118" t="s">
        <v>471</v>
      </c>
      <c r="B1366" s="118"/>
      <c r="C1366" s="119">
        <v>400000</v>
      </c>
      <c r="D1366" s="119">
        <v>200000</v>
      </c>
      <c r="E1366" s="119">
        <v>50</v>
      </c>
      <c r="F1366" s="119">
        <v>600000</v>
      </c>
    </row>
    <row r="1367" spans="1:6">
      <c r="A1367" s="120" t="s">
        <v>485</v>
      </c>
      <c r="B1367" s="120"/>
      <c r="C1367" s="121">
        <v>400000</v>
      </c>
      <c r="D1367" s="121">
        <v>200000</v>
      </c>
      <c r="E1367" s="121">
        <v>50</v>
      </c>
      <c r="F1367" s="121">
        <v>600000</v>
      </c>
    </row>
    <row r="1368" spans="1:6" s="105" customFormat="1">
      <c r="A1368" s="102">
        <v>4</v>
      </c>
      <c r="B1368" s="103" t="s">
        <v>200</v>
      </c>
      <c r="C1368" s="104">
        <v>400000</v>
      </c>
      <c r="D1368" s="104">
        <v>200000</v>
      </c>
      <c r="E1368" s="104">
        <v>50</v>
      </c>
      <c r="F1368" s="104">
        <v>600000</v>
      </c>
    </row>
    <row r="1369" spans="1:6" s="105" customFormat="1">
      <c r="A1369" s="102">
        <v>42</v>
      </c>
      <c r="B1369" s="103" t="s">
        <v>201</v>
      </c>
      <c r="C1369" s="104">
        <v>0</v>
      </c>
      <c r="D1369" s="104">
        <v>150000</v>
      </c>
      <c r="E1369" s="104"/>
      <c r="F1369" s="104">
        <v>150000</v>
      </c>
    </row>
    <row r="1370" spans="1:6" s="109" customFormat="1">
      <c r="A1370" s="106">
        <v>422</v>
      </c>
      <c r="B1370" s="107" t="s">
        <v>202</v>
      </c>
      <c r="C1370" s="108">
        <v>0</v>
      </c>
      <c r="D1370" s="108">
        <v>150000</v>
      </c>
      <c r="E1370" s="108"/>
      <c r="F1370" s="108">
        <v>150000</v>
      </c>
    </row>
    <row r="1371" spans="1:6" s="105" customFormat="1">
      <c r="A1371" s="102">
        <v>45</v>
      </c>
      <c r="B1371" s="103" t="s">
        <v>220</v>
      </c>
      <c r="C1371" s="104">
        <v>400000</v>
      </c>
      <c r="D1371" s="104">
        <v>50000</v>
      </c>
      <c r="E1371" s="104">
        <v>12.5</v>
      </c>
      <c r="F1371" s="104">
        <v>450000</v>
      </c>
    </row>
    <row r="1372" spans="1:6" s="109" customFormat="1">
      <c r="A1372" s="106">
        <v>451</v>
      </c>
      <c r="B1372" s="107" t="s">
        <v>221</v>
      </c>
      <c r="C1372" s="108">
        <v>400000</v>
      </c>
      <c r="D1372" s="108">
        <v>50000</v>
      </c>
      <c r="E1372" s="108">
        <v>12.5</v>
      </c>
      <c r="F1372" s="108">
        <v>450000</v>
      </c>
    </row>
    <row r="1373" spans="1:6">
      <c r="A1373" s="100" t="s">
        <v>414</v>
      </c>
      <c r="B1373" s="100"/>
      <c r="C1373" s="101">
        <v>400000</v>
      </c>
      <c r="D1373" s="101">
        <v>0</v>
      </c>
      <c r="E1373" s="101">
        <v>0</v>
      </c>
      <c r="F1373" s="101">
        <v>400000</v>
      </c>
    </row>
    <row r="1374" spans="1:6">
      <c r="A1374" s="118" t="s">
        <v>471</v>
      </c>
      <c r="B1374" s="118"/>
      <c r="C1374" s="119">
        <v>400000</v>
      </c>
      <c r="D1374" s="119">
        <v>0</v>
      </c>
      <c r="E1374" s="119">
        <v>0</v>
      </c>
      <c r="F1374" s="119">
        <v>400000</v>
      </c>
    </row>
    <row r="1375" spans="1:6">
      <c r="A1375" s="120" t="s">
        <v>479</v>
      </c>
      <c r="B1375" s="120"/>
      <c r="C1375" s="121">
        <v>400000</v>
      </c>
      <c r="D1375" s="121">
        <v>0</v>
      </c>
      <c r="E1375" s="121">
        <v>0</v>
      </c>
      <c r="F1375" s="121">
        <v>400000</v>
      </c>
    </row>
    <row r="1376" spans="1:6" s="105" customFormat="1">
      <c r="A1376" s="102">
        <v>4</v>
      </c>
      <c r="B1376" s="103" t="s">
        <v>200</v>
      </c>
      <c r="C1376" s="104">
        <v>400000</v>
      </c>
      <c r="D1376" s="104">
        <v>0</v>
      </c>
      <c r="E1376" s="104">
        <v>0</v>
      </c>
      <c r="F1376" s="104">
        <v>400000</v>
      </c>
    </row>
    <row r="1377" spans="1:6" s="105" customFormat="1">
      <c r="A1377" s="102">
        <v>45</v>
      </c>
      <c r="B1377" s="103" t="s">
        <v>220</v>
      </c>
      <c r="C1377" s="104">
        <v>400000</v>
      </c>
      <c r="D1377" s="104">
        <v>0</v>
      </c>
      <c r="E1377" s="104">
        <v>0</v>
      </c>
      <c r="F1377" s="104">
        <v>400000</v>
      </c>
    </row>
    <row r="1378" spans="1:6" s="109" customFormat="1">
      <c r="A1378" s="106">
        <v>451</v>
      </c>
      <c r="B1378" s="107" t="s">
        <v>221</v>
      </c>
      <c r="C1378" s="108">
        <v>400000</v>
      </c>
      <c r="D1378" s="108">
        <v>0</v>
      </c>
      <c r="E1378" s="108">
        <v>0</v>
      </c>
      <c r="F1378" s="108">
        <v>400000</v>
      </c>
    </row>
    <row r="1379" spans="1:6">
      <c r="A1379" s="100" t="s">
        <v>415</v>
      </c>
      <c r="B1379" s="100"/>
      <c r="C1379" s="101">
        <v>1250000</v>
      </c>
      <c r="D1379" s="101">
        <v>-520000</v>
      </c>
      <c r="E1379" s="101">
        <v>-41.6</v>
      </c>
      <c r="F1379" s="101">
        <v>730000</v>
      </c>
    </row>
    <row r="1380" spans="1:6">
      <c r="A1380" s="118" t="s">
        <v>464</v>
      </c>
      <c r="B1380" s="118"/>
      <c r="C1380" s="119">
        <v>0</v>
      </c>
      <c r="D1380" s="119">
        <v>25000</v>
      </c>
      <c r="E1380" s="119"/>
      <c r="F1380" s="119">
        <v>25000</v>
      </c>
    </row>
    <row r="1381" spans="1:6">
      <c r="A1381" s="120" t="s">
        <v>489</v>
      </c>
      <c r="B1381" s="120"/>
      <c r="C1381" s="121">
        <v>0</v>
      </c>
      <c r="D1381" s="121">
        <v>25000</v>
      </c>
      <c r="E1381" s="121"/>
      <c r="F1381" s="121">
        <v>25000</v>
      </c>
    </row>
    <row r="1382" spans="1:6" s="105" customFormat="1">
      <c r="A1382" s="102">
        <v>3</v>
      </c>
      <c r="B1382" s="103" t="s">
        <v>170</v>
      </c>
      <c r="C1382" s="104">
        <v>0</v>
      </c>
      <c r="D1382" s="104">
        <v>25000</v>
      </c>
      <c r="E1382" s="104"/>
      <c r="F1382" s="104">
        <v>25000</v>
      </c>
    </row>
    <row r="1383" spans="1:6" s="105" customFormat="1">
      <c r="A1383" s="102">
        <v>32</v>
      </c>
      <c r="B1383" s="103" t="s">
        <v>175</v>
      </c>
      <c r="C1383" s="104">
        <v>0</v>
      </c>
      <c r="D1383" s="104">
        <v>25000</v>
      </c>
      <c r="E1383" s="104"/>
      <c r="F1383" s="104">
        <v>25000</v>
      </c>
    </row>
    <row r="1384" spans="1:6" s="109" customFormat="1">
      <c r="A1384" s="106">
        <v>323</v>
      </c>
      <c r="B1384" s="107" t="s">
        <v>178</v>
      </c>
      <c r="C1384" s="108">
        <v>0</v>
      </c>
      <c r="D1384" s="108">
        <v>25000</v>
      </c>
      <c r="E1384" s="108"/>
      <c r="F1384" s="108">
        <v>25000</v>
      </c>
    </row>
    <row r="1385" spans="1:6">
      <c r="A1385" s="118" t="s">
        <v>470</v>
      </c>
      <c r="B1385" s="118"/>
      <c r="C1385" s="119">
        <v>800000</v>
      </c>
      <c r="D1385" s="119">
        <v>-556000</v>
      </c>
      <c r="E1385" s="119">
        <v>-69.5</v>
      </c>
      <c r="F1385" s="119">
        <v>244000</v>
      </c>
    </row>
    <row r="1386" spans="1:6">
      <c r="A1386" s="120" t="s">
        <v>489</v>
      </c>
      <c r="B1386" s="120"/>
      <c r="C1386" s="121">
        <v>800000</v>
      </c>
      <c r="D1386" s="121">
        <v>-556000</v>
      </c>
      <c r="E1386" s="121">
        <v>-69.5</v>
      </c>
      <c r="F1386" s="121">
        <v>244000</v>
      </c>
    </row>
    <row r="1387" spans="1:6" s="105" customFormat="1">
      <c r="A1387" s="102">
        <v>3</v>
      </c>
      <c r="B1387" s="103" t="s">
        <v>170</v>
      </c>
      <c r="C1387" s="104">
        <v>800000</v>
      </c>
      <c r="D1387" s="104">
        <v>-556000</v>
      </c>
      <c r="E1387" s="104">
        <v>-69.5</v>
      </c>
      <c r="F1387" s="104">
        <v>244000</v>
      </c>
    </row>
    <row r="1388" spans="1:6" s="105" customFormat="1">
      <c r="A1388" s="102">
        <v>38</v>
      </c>
      <c r="B1388" s="103" t="s">
        <v>190</v>
      </c>
      <c r="C1388" s="104">
        <v>800000</v>
      </c>
      <c r="D1388" s="104">
        <v>-556000</v>
      </c>
      <c r="E1388" s="104">
        <v>-69.5</v>
      </c>
      <c r="F1388" s="104">
        <v>244000</v>
      </c>
    </row>
    <row r="1389" spans="1:6" s="109" customFormat="1">
      <c r="A1389" s="106">
        <v>382</v>
      </c>
      <c r="B1389" s="107" t="s">
        <v>416</v>
      </c>
      <c r="C1389" s="108">
        <v>800000</v>
      </c>
      <c r="D1389" s="108">
        <v>-556000</v>
      </c>
      <c r="E1389" s="108">
        <v>-69.5</v>
      </c>
      <c r="F1389" s="108">
        <v>244000</v>
      </c>
    </row>
    <row r="1390" spans="1:6">
      <c r="A1390" s="118" t="s">
        <v>471</v>
      </c>
      <c r="B1390" s="118"/>
      <c r="C1390" s="119">
        <v>450000</v>
      </c>
      <c r="D1390" s="119">
        <v>11000</v>
      </c>
      <c r="E1390" s="119">
        <v>2.4444444444444402</v>
      </c>
      <c r="F1390" s="119">
        <v>461000</v>
      </c>
    </row>
    <row r="1391" spans="1:6">
      <c r="A1391" s="120" t="s">
        <v>489</v>
      </c>
      <c r="B1391" s="120"/>
      <c r="C1391" s="121">
        <v>450000</v>
      </c>
      <c r="D1391" s="121">
        <v>11000</v>
      </c>
      <c r="E1391" s="121">
        <v>2.4444444444444402</v>
      </c>
      <c r="F1391" s="121">
        <v>461000</v>
      </c>
    </row>
    <row r="1392" spans="1:6" s="105" customFormat="1">
      <c r="A1392" s="102">
        <v>3</v>
      </c>
      <c r="B1392" s="103" t="s">
        <v>170</v>
      </c>
      <c r="C1392" s="104">
        <v>250000</v>
      </c>
      <c r="D1392" s="104">
        <v>-189000</v>
      </c>
      <c r="E1392" s="104">
        <v>-75.599999999999994</v>
      </c>
      <c r="F1392" s="104">
        <v>61000</v>
      </c>
    </row>
    <row r="1393" spans="1:6" s="105" customFormat="1">
      <c r="A1393" s="102">
        <v>38</v>
      </c>
      <c r="B1393" s="103" t="s">
        <v>190</v>
      </c>
      <c r="C1393" s="104">
        <v>250000</v>
      </c>
      <c r="D1393" s="104">
        <v>-189000</v>
      </c>
      <c r="E1393" s="104">
        <v>-75.599999999999994</v>
      </c>
      <c r="F1393" s="104">
        <v>61000</v>
      </c>
    </row>
    <row r="1394" spans="1:6" s="109" customFormat="1">
      <c r="A1394" s="106">
        <v>382</v>
      </c>
      <c r="B1394" s="107" t="s">
        <v>416</v>
      </c>
      <c r="C1394" s="108">
        <v>250000</v>
      </c>
      <c r="D1394" s="108">
        <v>-189000</v>
      </c>
      <c r="E1394" s="108">
        <v>-75.599999999999994</v>
      </c>
      <c r="F1394" s="108">
        <v>61000</v>
      </c>
    </row>
    <row r="1395" spans="1:6" s="105" customFormat="1">
      <c r="A1395" s="102">
        <v>4</v>
      </c>
      <c r="B1395" s="103" t="s">
        <v>200</v>
      </c>
      <c r="C1395" s="104">
        <v>200000</v>
      </c>
      <c r="D1395" s="104">
        <v>200000</v>
      </c>
      <c r="E1395" s="104">
        <v>100</v>
      </c>
      <c r="F1395" s="104">
        <v>400000</v>
      </c>
    </row>
    <row r="1396" spans="1:6" s="105" customFormat="1">
      <c r="A1396" s="102">
        <v>45</v>
      </c>
      <c r="B1396" s="103" t="s">
        <v>220</v>
      </c>
      <c r="C1396" s="104">
        <v>200000</v>
      </c>
      <c r="D1396" s="104">
        <v>200000</v>
      </c>
      <c r="E1396" s="104">
        <v>100</v>
      </c>
      <c r="F1396" s="104">
        <v>400000</v>
      </c>
    </row>
    <row r="1397" spans="1:6" s="109" customFormat="1">
      <c r="A1397" s="106">
        <v>451</v>
      </c>
      <c r="B1397" s="107" t="s">
        <v>221</v>
      </c>
      <c r="C1397" s="108">
        <v>200000</v>
      </c>
      <c r="D1397" s="108">
        <v>200000</v>
      </c>
      <c r="E1397" s="108">
        <v>100</v>
      </c>
      <c r="F1397" s="108">
        <v>400000</v>
      </c>
    </row>
    <row r="1398" spans="1:6">
      <c r="A1398" s="100" t="s">
        <v>417</v>
      </c>
      <c r="B1398" s="100"/>
      <c r="C1398" s="101">
        <v>200000</v>
      </c>
      <c r="D1398" s="101">
        <v>0</v>
      </c>
      <c r="E1398" s="101">
        <v>0</v>
      </c>
      <c r="F1398" s="101">
        <v>200000</v>
      </c>
    </row>
    <row r="1399" spans="1:6">
      <c r="A1399" s="118" t="s">
        <v>471</v>
      </c>
      <c r="B1399" s="118"/>
      <c r="C1399" s="119">
        <v>200000</v>
      </c>
      <c r="D1399" s="119">
        <v>0</v>
      </c>
      <c r="E1399" s="119">
        <v>0</v>
      </c>
      <c r="F1399" s="119">
        <v>200000</v>
      </c>
    </row>
    <row r="1400" spans="1:6">
      <c r="A1400" s="120" t="s">
        <v>485</v>
      </c>
      <c r="B1400" s="120"/>
      <c r="C1400" s="121">
        <v>200000</v>
      </c>
      <c r="D1400" s="121">
        <v>0</v>
      </c>
      <c r="E1400" s="121">
        <v>0</v>
      </c>
      <c r="F1400" s="121">
        <v>200000</v>
      </c>
    </row>
    <row r="1401" spans="1:6" s="105" customFormat="1">
      <c r="A1401" s="102">
        <v>4</v>
      </c>
      <c r="B1401" s="103" t="s">
        <v>200</v>
      </c>
      <c r="C1401" s="104">
        <v>200000</v>
      </c>
      <c r="D1401" s="104">
        <v>0</v>
      </c>
      <c r="E1401" s="104">
        <v>0</v>
      </c>
      <c r="F1401" s="104">
        <v>200000</v>
      </c>
    </row>
    <row r="1402" spans="1:6" s="105" customFormat="1">
      <c r="A1402" s="102">
        <v>45</v>
      </c>
      <c r="B1402" s="103" t="s">
        <v>220</v>
      </c>
      <c r="C1402" s="104">
        <v>200000</v>
      </c>
      <c r="D1402" s="104">
        <v>0</v>
      </c>
      <c r="E1402" s="104">
        <v>0</v>
      </c>
      <c r="F1402" s="104">
        <v>200000</v>
      </c>
    </row>
    <row r="1403" spans="1:6" s="109" customFormat="1">
      <c r="A1403" s="106">
        <v>451</v>
      </c>
      <c r="B1403" s="107" t="s">
        <v>221</v>
      </c>
      <c r="C1403" s="108">
        <v>200000</v>
      </c>
      <c r="D1403" s="108">
        <v>0</v>
      </c>
      <c r="E1403" s="108">
        <v>0</v>
      </c>
      <c r="F1403" s="108">
        <v>200000</v>
      </c>
    </row>
    <row r="1404" spans="1:6">
      <c r="A1404" s="100" t="s">
        <v>418</v>
      </c>
      <c r="B1404" s="100"/>
      <c r="C1404" s="101">
        <v>310000</v>
      </c>
      <c r="D1404" s="101">
        <v>0</v>
      </c>
      <c r="E1404" s="101">
        <v>0</v>
      </c>
      <c r="F1404" s="101">
        <v>310000</v>
      </c>
    </row>
    <row r="1405" spans="1:6">
      <c r="A1405" s="100" t="s">
        <v>419</v>
      </c>
      <c r="B1405" s="100"/>
      <c r="C1405" s="101">
        <v>310000</v>
      </c>
      <c r="D1405" s="101">
        <v>0</v>
      </c>
      <c r="E1405" s="101">
        <v>0</v>
      </c>
      <c r="F1405" s="101">
        <v>310000</v>
      </c>
    </row>
    <row r="1406" spans="1:6">
      <c r="A1406" s="118" t="s">
        <v>464</v>
      </c>
      <c r="B1406" s="118"/>
      <c r="C1406" s="119">
        <v>255000</v>
      </c>
      <c r="D1406" s="119">
        <v>-155000</v>
      </c>
      <c r="E1406" s="119">
        <v>-60.7843137254902</v>
      </c>
      <c r="F1406" s="119">
        <v>100000</v>
      </c>
    </row>
    <row r="1407" spans="1:6">
      <c r="A1407" s="120" t="s">
        <v>485</v>
      </c>
      <c r="B1407" s="120"/>
      <c r="C1407" s="121">
        <v>255000</v>
      </c>
      <c r="D1407" s="121">
        <v>-155000</v>
      </c>
      <c r="E1407" s="121">
        <v>-60.7843137254902</v>
      </c>
      <c r="F1407" s="121">
        <v>100000</v>
      </c>
    </row>
    <row r="1408" spans="1:6" s="105" customFormat="1">
      <c r="A1408" s="102">
        <v>3</v>
      </c>
      <c r="B1408" s="103" t="s">
        <v>170</v>
      </c>
      <c r="C1408" s="104">
        <v>100000</v>
      </c>
      <c r="D1408" s="104">
        <v>0</v>
      </c>
      <c r="E1408" s="104">
        <v>0</v>
      </c>
      <c r="F1408" s="104">
        <v>100000</v>
      </c>
    </row>
    <row r="1409" spans="1:6" s="105" customFormat="1">
      <c r="A1409" s="102">
        <v>32</v>
      </c>
      <c r="B1409" s="103" t="s">
        <v>175</v>
      </c>
      <c r="C1409" s="104">
        <v>100000</v>
      </c>
      <c r="D1409" s="104">
        <v>0</v>
      </c>
      <c r="E1409" s="104">
        <v>0</v>
      </c>
      <c r="F1409" s="104">
        <v>100000</v>
      </c>
    </row>
    <row r="1410" spans="1:6" s="109" customFormat="1">
      <c r="A1410" s="106">
        <v>323</v>
      </c>
      <c r="B1410" s="107" t="s">
        <v>178</v>
      </c>
      <c r="C1410" s="108">
        <v>100000</v>
      </c>
      <c r="D1410" s="108">
        <v>0</v>
      </c>
      <c r="E1410" s="108">
        <v>0</v>
      </c>
      <c r="F1410" s="108">
        <v>100000</v>
      </c>
    </row>
    <row r="1411" spans="1:6" s="105" customFormat="1">
      <c r="A1411" s="102">
        <v>4</v>
      </c>
      <c r="B1411" s="103" t="s">
        <v>200</v>
      </c>
      <c r="C1411" s="104">
        <v>155000</v>
      </c>
      <c r="D1411" s="104">
        <v>-155000</v>
      </c>
      <c r="E1411" s="104">
        <v>-100</v>
      </c>
      <c r="F1411" s="104">
        <v>0</v>
      </c>
    </row>
    <row r="1412" spans="1:6" s="105" customFormat="1">
      <c r="A1412" s="102">
        <v>42</v>
      </c>
      <c r="B1412" s="103" t="s">
        <v>201</v>
      </c>
      <c r="C1412" s="104">
        <v>155000</v>
      </c>
      <c r="D1412" s="104">
        <v>-155000</v>
      </c>
      <c r="E1412" s="104">
        <v>-100</v>
      </c>
      <c r="F1412" s="104">
        <v>0</v>
      </c>
    </row>
    <row r="1413" spans="1:6" s="109" customFormat="1">
      <c r="A1413" s="106">
        <v>426</v>
      </c>
      <c r="B1413" s="107" t="s">
        <v>203</v>
      </c>
      <c r="C1413" s="108">
        <v>155000</v>
      </c>
      <c r="D1413" s="108">
        <v>-155000</v>
      </c>
      <c r="E1413" s="108">
        <v>-100</v>
      </c>
      <c r="F1413" s="108">
        <v>0</v>
      </c>
    </row>
    <row r="1414" spans="1:6">
      <c r="A1414" s="118" t="s">
        <v>469</v>
      </c>
      <c r="B1414" s="118"/>
      <c r="C1414" s="119">
        <v>55000</v>
      </c>
      <c r="D1414" s="119">
        <v>0</v>
      </c>
      <c r="E1414" s="119">
        <v>0</v>
      </c>
      <c r="F1414" s="119">
        <v>55000</v>
      </c>
    </row>
    <row r="1415" spans="1:6">
      <c r="A1415" s="120" t="s">
        <v>485</v>
      </c>
      <c r="B1415" s="120"/>
      <c r="C1415" s="121">
        <v>55000</v>
      </c>
      <c r="D1415" s="121">
        <v>0</v>
      </c>
      <c r="E1415" s="121">
        <v>0</v>
      </c>
      <c r="F1415" s="121">
        <v>55000</v>
      </c>
    </row>
    <row r="1416" spans="1:6" s="105" customFormat="1">
      <c r="A1416" s="102">
        <v>4</v>
      </c>
      <c r="B1416" s="103" t="s">
        <v>200</v>
      </c>
      <c r="C1416" s="104">
        <v>55000</v>
      </c>
      <c r="D1416" s="104">
        <v>0</v>
      </c>
      <c r="E1416" s="104">
        <v>0</v>
      </c>
      <c r="F1416" s="104">
        <v>55000</v>
      </c>
    </row>
    <row r="1417" spans="1:6" s="105" customFormat="1">
      <c r="A1417" s="102">
        <v>42</v>
      </c>
      <c r="B1417" s="103" t="s">
        <v>201</v>
      </c>
      <c r="C1417" s="104">
        <v>55000</v>
      </c>
      <c r="D1417" s="104">
        <v>0</v>
      </c>
      <c r="E1417" s="104">
        <v>0</v>
      </c>
      <c r="F1417" s="104">
        <v>55000</v>
      </c>
    </row>
    <row r="1418" spans="1:6" s="109" customFormat="1">
      <c r="A1418" s="106">
        <v>426</v>
      </c>
      <c r="B1418" s="107" t="s">
        <v>203</v>
      </c>
      <c r="C1418" s="108">
        <v>55000</v>
      </c>
      <c r="D1418" s="108">
        <v>0</v>
      </c>
      <c r="E1418" s="108">
        <v>0</v>
      </c>
      <c r="F1418" s="108">
        <v>55000</v>
      </c>
    </row>
    <row r="1419" spans="1:6">
      <c r="A1419" s="118" t="s">
        <v>471</v>
      </c>
      <c r="B1419" s="118"/>
      <c r="C1419" s="119">
        <v>0</v>
      </c>
      <c r="D1419" s="119">
        <v>155000</v>
      </c>
      <c r="E1419" s="119"/>
      <c r="F1419" s="119">
        <v>155000</v>
      </c>
    </row>
    <row r="1420" spans="1:6">
      <c r="A1420" s="120" t="s">
        <v>485</v>
      </c>
      <c r="B1420" s="120"/>
      <c r="C1420" s="121">
        <v>0</v>
      </c>
      <c r="D1420" s="121">
        <v>155000</v>
      </c>
      <c r="E1420" s="121"/>
      <c r="F1420" s="121">
        <v>155000</v>
      </c>
    </row>
    <row r="1421" spans="1:6" s="105" customFormat="1">
      <c r="A1421" s="102">
        <v>4</v>
      </c>
      <c r="B1421" s="103" t="s">
        <v>200</v>
      </c>
      <c r="C1421" s="104">
        <v>0</v>
      </c>
      <c r="D1421" s="104">
        <v>155000</v>
      </c>
      <c r="E1421" s="104"/>
      <c r="F1421" s="104">
        <v>155000</v>
      </c>
    </row>
    <row r="1422" spans="1:6" s="105" customFormat="1">
      <c r="A1422" s="102">
        <v>42</v>
      </c>
      <c r="B1422" s="103" t="s">
        <v>201</v>
      </c>
      <c r="C1422" s="104">
        <v>0</v>
      </c>
      <c r="D1422" s="104">
        <v>155000</v>
      </c>
      <c r="E1422" s="104"/>
      <c r="F1422" s="104">
        <v>155000</v>
      </c>
    </row>
    <row r="1423" spans="1:6" s="109" customFormat="1">
      <c r="A1423" s="106">
        <v>426</v>
      </c>
      <c r="B1423" s="107" t="s">
        <v>203</v>
      </c>
      <c r="C1423" s="108">
        <v>0</v>
      </c>
      <c r="D1423" s="108">
        <v>155000</v>
      </c>
      <c r="E1423" s="108"/>
      <c r="F1423" s="108">
        <v>155000</v>
      </c>
    </row>
    <row r="1424" spans="1:6">
      <c r="A1424" s="98" t="s">
        <v>420</v>
      </c>
      <c r="B1424" s="98"/>
      <c r="C1424" s="99">
        <v>3390700</v>
      </c>
      <c r="D1424" s="99">
        <v>596000</v>
      </c>
      <c r="E1424" s="99">
        <v>17.577491373462699</v>
      </c>
      <c r="F1424" s="99">
        <v>3986700</v>
      </c>
    </row>
    <row r="1425" spans="1:6">
      <c r="A1425" s="98" t="s">
        <v>421</v>
      </c>
      <c r="B1425" s="98"/>
      <c r="C1425" s="99">
        <v>3390700</v>
      </c>
      <c r="D1425" s="99">
        <v>596000</v>
      </c>
      <c r="E1425" s="99">
        <v>17.577491373462699</v>
      </c>
      <c r="F1425" s="99">
        <v>3986700</v>
      </c>
    </row>
    <row r="1426" spans="1:6">
      <c r="A1426" s="100" t="s">
        <v>422</v>
      </c>
      <c r="B1426" s="100"/>
      <c r="C1426" s="101">
        <v>3390700</v>
      </c>
      <c r="D1426" s="101">
        <v>596000</v>
      </c>
      <c r="E1426" s="101">
        <v>17.577491373462699</v>
      </c>
      <c r="F1426" s="101">
        <v>3986700</v>
      </c>
    </row>
    <row r="1427" spans="1:6">
      <c r="A1427" s="100" t="s">
        <v>423</v>
      </c>
      <c r="B1427" s="100"/>
      <c r="C1427" s="101">
        <v>3390700</v>
      </c>
      <c r="D1427" s="101">
        <v>596000</v>
      </c>
      <c r="E1427" s="101">
        <v>17.577491373462699</v>
      </c>
      <c r="F1427" s="101">
        <v>3986700</v>
      </c>
    </row>
    <row r="1428" spans="1:6">
      <c r="A1428" s="118" t="s">
        <v>464</v>
      </c>
      <c r="B1428" s="118"/>
      <c r="C1428" s="119">
        <v>178700</v>
      </c>
      <c r="D1428" s="119">
        <v>85000</v>
      </c>
      <c r="E1428" s="119">
        <v>47.565752658086204</v>
      </c>
      <c r="F1428" s="119">
        <v>263700</v>
      </c>
    </row>
    <row r="1429" spans="1:6">
      <c r="A1429" s="120" t="s">
        <v>466</v>
      </c>
      <c r="B1429" s="120"/>
      <c r="C1429" s="121">
        <v>178700</v>
      </c>
      <c r="D1429" s="121">
        <v>85000</v>
      </c>
      <c r="E1429" s="121">
        <v>47.565752658086204</v>
      </c>
      <c r="F1429" s="121">
        <v>263700</v>
      </c>
    </row>
    <row r="1430" spans="1:6" s="105" customFormat="1">
      <c r="A1430" s="102">
        <v>3</v>
      </c>
      <c r="B1430" s="103" t="s">
        <v>170</v>
      </c>
      <c r="C1430" s="104">
        <v>176900</v>
      </c>
      <c r="D1430" s="104">
        <v>85000</v>
      </c>
      <c r="E1430" s="104">
        <v>48.049745618993796</v>
      </c>
      <c r="F1430" s="104">
        <v>261900</v>
      </c>
    </row>
    <row r="1431" spans="1:6" s="105" customFormat="1">
      <c r="A1431" s="102">
        <v>32</v>
      </c>
      <c r="B1431" s="103" t="s">
        <v>175</v>
      </c>
      <c r="C1431" s="104">
        <v>176900</v>
      </c>
      <c r="D1431" s="104">
        <v>85000</v>
      </c>
      <c r="E1431" s="104">
        <v>48.049745618993796</v>
      </c>
      <c r="F1431" s="104">
        <v>261900</v>
      </c>
    </row>
    <row r="1432" spans="1:6" s="109" customFormat="1">
      <c r="A1432" s="106">
        <v>322</v>
      </c>
      <c r="B1432" s="107" t="s">
        <v>177</v>
      </c>
      <c r="C1432" s="108">
        <v>81500</v>
      </c>
      <c r="D1432" s="108">
        <v>60000</v>
      </c>
      <c r="E1432" s="108">
        <v>73.619631901840492</v>
      </c>
      <c r="F1432" s="108">
        <v>141500</v>
      </c>
    </row>
    <row r="1433" spans="1:6" s="109" customFormat="1">
      <c r="A1433" s="106">
        <v>323</v>
      </c>
      <c r="B1433" s="107" t="s">
        <v>178</v>
      </c>
      <c r="C1433" s="108">
        <v>61000</v>
      </c>
      <c r="D1433" s="108">
        <v>25000</v>
      </c>
      <c r="E1433" s="108">
        <v>40.983606557377101</v>
      </c>
      <c r="F1433" s="108">
        <v>86000</v>
      </c>
    </row>
    <row r="1434" spans="1:6" s="109" customFormat="1">
      <c r="A1434" s="106">
        <v>329</v>
      </c>
      <c r="B1434" s="107" t="s">
        <v>180</v>
      </c>
      <c r="C1434" s="108">
        <v>34400</v>
      </c>
      <c r="D1434" s="108">
        <v>0</v>
      </c>
      <c r="E1434" s="108">
        <v>0</v>
      </c>
      <c r="F1434" s="108">
        <v>34400</v>
      </c>
    </row>
    <row r="1435" spans="1:6" s="105" customFormat="1">
      <c r="A1435" s="102">
        <v>4</v>
      </c>
      <c r="B1435" s="103" t="s">
        <v>200</v>
      </c>
      <c r="C1435" s="104">
        <v>1800</v>
      </c>
      <c r="D1435" s="104">
        <v>0</v>
      </c>
      <c r="E1435" s="104">
        <v>0</v>
      </c>
      <c r="F1435" s="104">
        <v>1800</v>
      </c>
    </row>
    <row r="1436" spans="1:6" s="105" customFormat="1">
      <c r="A1436" s="102">
        <v>42</v>
      </c>
      <c r="B1436" s="103" t="s">
        <v>201</v>
      </c>
      <c r="C1436" s="104">
        <v>1800</v>
      </c>
      <c r="D1436" s="104">
        <v>0</v>
      </c>
      <c r="E1436" s="104">
        <v>0</v>
      </c>
      <c r="F1436" s="104">
        <v>1800</v>
      </c>
    </row>
    <row r="1437" spans="1:6" s="109" customFormat="1">
      <c r="A1437" s="106">
        <v>426</v>
      </c>
      <c r="B1437" s="107" t="s">
        <v>203</v>
      </c>
      <c r="C1437" s="108">
        <v>1800</v>
      </c>
      <c r="D1437" s="108">
        <v>0</v>
      </c>
      <c r="E1437" s="108">
        <v>0</v>
      </c>
      <c r="F1437" s="108">
        <v>1800</v>
      </c>
    </row>
    <row r="1438" spans="1:6">
      <c r="A1438" s="118" t="s">
        <v>499</v>
      </c>
      <c r="B1438" s="118"/>
      <c r="C1438" s="119">
        <v>3207000</v>
      </c>
      <c r="D1438" s="119">
        <v>356000</v>
      </c>
      <c r="E1438" s="119">
        <v>11.1007171811662</v>
      </c>
      <c r="F1438" s="119">
        <v>3563000</v>
      </c>
    </row>
    <row r="1439" spans="1:6">
      <c r="A1439" s="120" t="s">
        <v>466</v>
      </c>
      <c r="B1439" s="120"/>
      <c r="C1439" s="121">
        <v>3207000</v>
      </c>
      <c r="D1439" s="121">
        <v>356000</v>
      </c>
      <c r="E1439" s="121">
        <v>11.1007171811662</v>
      </c>
      <c r="F1439" s="121">
        <v>3563000</v>
      </c>
    </row>
    <row r="1440" spans="1:6" s="105" customFormat="1">
      <c r="A1440" s="102">
        <v>3</v>
      </c>
      <c r="B1440" s="103" t="s">
        <v>170</v>
      </c>
      <c r="C1440" s="104">
        <v>3207000</v>
      </c>
      <c r="D1440" s="104">
        <v>208000</v>
      </c>
      <c r="E1440" s="104">
        <v>6.4858122856252001</v>
      </c>
      <c r="F1440" s="104">
        <v>3415000</v>
      </c>
    </row>
    <row r="1441" spans="1:6" s="105" customFormat="1">
      <c r="A1441" s="102">
        <v>31</v>
      </c>
      <c r="B1441" s="103" t="s">
        <v>171</v>
      </c>
      <c r="C1441" s="104">
        <v>2586000</v>
      </c>
      <c r="D1441" s="104">
        <v>208000</v>
      </c>
      <c r="E1441" s="104">
        <v>8.04331013147719</v>
      </c>
      <c r="F1441" s="104">
        <v>2794000</v>
      </c>
    </row>
    <row r="1442" spans="1:6" s="109" customFormat="1">
      <c r="A1442" s="106">
        <v>311</v>
      </c>
      <c r="B1442" s="107" t="s">
        <v>172</v>
      </c>
      <c r="C1442" s="108">
        <v>2208187</v>
      </c>
      <c r="D1442" s="108">
        <v>170000</v>
      </c>
      <c r="E1442" s="108">
        <v>7.6986233502869101</v>
      </c>
      <c r="F1442" s="108">
        <v>2378187</v>
      </c>
    </row>
    <row r="1443" spans="1:6" s="109" customFormat="1">
      <c r="A1443" s="106">
        <v>312</v>
      </c>
      <c r="B1443" s="107" t="s">
        <v>173</v>
      </c>
      <c r="C1443" s="108">
        <v>25000</v>
      </c>
      <c r="D1443" s="108">
        <v>10000</v>
      </c>
      <c r="E1443" s="108">
        <v>40</v>
      </c>
      <c r="F1443" s="108">
        <v>35000</v>
      </c>
    </row>
    <row r="1444" spans="1:6" s="109" customFormat="1">
      <c r="A1444" s="106">
        <v>313</v>
      </c>
      <c r="B1444" s="107" t="s">
        <v>174</v>
      </c>
      <c r="C1444" s="108">
        <v>352813</v>
      </c>
      <c r="D1444" s="108">
        <v>28000</v>
      </c>
      <c r="E1444" s="108">
        <v>7.9362155022632397</v>
      </c>
      <c r="F1444" s="108">
        <v>380813</v>
      </c>
    </row>
    <row r="1445" spans="1:6" s="105" customFormat="1">
      <c r="A1445" s="102">
        <v>32</v>
      </c>
      <c r="B1445" s="103" t="s">
        <v>175</v>
      </c>
      <c r="C1445" s="104">
        <v>621000</v>
      </c>
      <c r="D1445" s="104">
        <v>0</v>
      </c>
      <c r="E1445" s="104">
        <v>0</v>
      </c>
      <c r="F1445" s="104">
        <v>621000</v>
      </c>
    </row>
    <row r="1446" spans="1:6" s="109" customFormat="1">
      <c r="A1446" s="106">
        <v>321</v>
      </c>
      <c r="B1446" s="107" t="s">
        <v>176</v>
      </c>
      <c r="C1446" s="108">
        <v>60300</v>
      </c>
      <c r="D1446" s="108">
        <v>0</v>
      </c>
      <c r="E1446" s="108">
        <v>0</v>
      </c>
      <c r="F1446" s="108">
        <v>60300</v>
      </c>
    </row>
    <row r="1447" spans="1:6" s="109" customFormat="1">
      <c r="A1447" s="106">
        <v>322</v>
      </c>
      <c r="B1447" s="107" t="s">
        <v>177</v>
      </c>
      <c r="C1447" s="108">
        <v>160500</v>
      </c>
      <c r="D1447" s="108">
        <v>0</v>
      </c>
      <c r="E1447" s="108">
        <v>0</v>
      </c>
      <c r="F1447" s="108">
        <v>160500</v>
      </c>
    </row>
    <row r="1448" spans="1:6" s="109" customFormat="1">
      <c r="A1448" s="106">
        <v>323</v>
      </c>
      <c r="B1448" s="107" t="s">
        <v>178</v>
      </c>
      <c r="C1448" s="108">
        <v>398600</v>
      </c>
      <c r="D1448" s="108">
        <v>0</v>
      </c>
      <c r="E1448" s="108">
        <v>0</v>
      </c>
      <c r="F1448" s="108">
        <v>398600</v>
      </c>
    </row>
    <row r="1449" spans="1:6" s="109" customFormat="1">
      <c r="A1449" s="106">
        <v>329</v>
      </c>
      <c r="B1449" s="107" t="s">
        <v>180</v>
      </c>
      <c r="C1449" s="108">
        <v>1600</v>
      </c>
      <c r="D1449" s="108">
        <v>0</v>
      </c>
      <c r="E1449" s="108">
        <v>0</v>
      </c>
      <c r="F1449" s="108">
        <v>1600</v>
      </c>
    </row>
    <row r="1450" spans="1:6" s="105" customFormat="1">
      <c r="A1450" s="102">
        <v>4</v>
      </c>
      <c r="B1450" s="103" t="s">
        <v>200</v>
      </c>
      <c r="C1450" s="104">
        <v>0</v>
      </c>
      <c r="D1450" s="104">
        <v>148000</v>
      </c>
      <c r="E1450" s="104"/>
      <c r="F1450" s="104">
        <v>148000</v>
      </c>
    </row>
    <row r="1451" spans="1:6" s="105" customFormat="1">
      <c r="A1451" s="102">
        <v>42</v>
      </c>
      <c r="B1451" s="103" t="s">
        <v>201</v>
      </c>
      <c r="C1451" s="104">
        <v>0</v>
      </c>
      <c r="D1451" s="104">
        <v>148000</v>
      </c>
      <c r="E1451" s="104"/>
      <c r="F1451" s="104">
        <v>148000</v>
      </c>
    </row>
    <row r="1452" spans="1:6" s="109" customFormat="1">
      <c r="A1452" s="106">
        <v>422</v>
      </c>
      <c r="B1452" s="107" t="s">
        <v>202</v>
      </c>
      <c r="C1452" s="108">
        <v>0</v>
      </c>
      <c r="D1452" s="108">
        <v>148000</v>
      </c>
      <c r="E1452" s="108"/>
      <c r="F1452" s="108">
        <v>148000</v>
      </c>
    </row>
    <row r="1453" spans="1:6">
      <c r="A1453" s="118" t="s">
        <v>474</v>
      </c>
      <c r="B1453" s="118"/>
      <c r="C1453" s="119">
        <v>0</v>
      </c>
      <c r="D1453" s="119">
        <v>18083</v>
      </c>
      <c r="E1453" s="119"/>
      <c r="F1453" s="119">
        <v>18083</v>
      </c>
    </row>
    <row r="1454" spans="1:6">
      <c r="A1454" s="120" t="s">
        <v>466</v>
      </c>
      <c r="B1454" s="120"/>
      <c r="C1454" s="121">
        <v>0</v>
      </c>
      <c r="D1454" s="121">
        <v>18083</v>
      </c>
      <c r="E1454" s="121"/>
      <c r="F1454" s="121">
        <v>18083</v>
      </c>
    </row>
    <row r="1455" spans="1:6" s="105" customFormat="1">
      <c r="A1455" s="102">
        <v>4</v>
      </c>
      <c r="B1455" s="103" t="s">
        <v>200</v>
      </c>
      <c r="C1455" s="104">
        <v>0</v>
      </c>
      <c r="D1455" s="104">
        <v>18083</v>
      </c>
      <c r="E1455" s="104"/>
      <c r="F1455" s="104">
        <v>18083</v>
      </c>
    </row>
    <row r="1456" spans="1:6" s="105" customFormat="1">
      <c r="A1456" s="102">
        <v>42</v>
      </c>
      <c r="B1456" s="103" t="s">
        <v>201</v>
      </c>
      <c r="C1456" s="104">
        <v>0</v>
      </c>
      <c r="D1456" s="104">
        <v>18083</v>
      </c>
      <c r="E1456" s="104"/>
      <c r="F1456" s="104">
        <v>18083</v>
      </c>
    </row>
    <row r="1457" spans="1:6" s="109" customFormat="1">
      <c r="A1457" s="106">
        <v>422</v>
      </c>
      <c r="B1457" s="107" t="s">
        <v>202</v>
      </c>
      <c r="C1457" s="108">
        <v>0</v>
      </c>
      <c r="D1457" s="108">
        <v>18083</v>
      </c>
      <c r="E1457" s="108"/>
      <c r="F1457" s="108">
        <v>18083</v>
      </c>
    </row>
    <row r="1458" spans="1:6">
      <c r="A1458" s="118" t="s">
        <v>471</v>
      </c>
      <c r="B1458" s="118"/>
      <c r="C1458" s="119">
        <v>5000</v>
      </c>
      <c r="D1458" s="119">
        <v>136917</v>
      </c>
      <c r="E1458" s="119">
        <v>2738.34</v>
      </c>
      <c r="F1458" s="119">
        <v>141917</v>
      </c>
    </row>
    <row r="1459" spans="1:6">
      <c r="A1459" s="120" t="s">
        <v>466</v>
      </c>
      <c r="B1459" s="120"/>
      <c r="C1459" s="121">
        <v>5000</v>
      </c>
      <c r="D1459" s="121">
        <v>136917</v>
      </c>
      <c r="E1459" s="121">
        <v>2738.34</v>
      </c>
      <c r="F1459" s="121">
        <v>141917</v>
      </c>
    </row>
    <row r="1460" spans="1:6" s="105" customFormat="1" ht="13.35" customHeight="1">
      <c r="A1460" s="102">
        <v>3</v>
      </c>
      <c r="B1460" s="103" t="s">
        <v>170</v>
      </c>
      <c r="C1460" s="104">
        <v>2000</v>
      </c>
      <c r="D1460" s="104">
        <v>80000</v>
      </c>
      <c r="E1460" s="104">
        <v>4000</v>
      </c>
      <c r="F1460" s="104">
        <v>82000</v>
      </c>
    </row>
    <row r="1461" spans="1:6" s="105" customFormat="1" ht="13.35" customHeight="1">
      <c r="A1461" s="102">
        <v>32</v>
      </c>
      <c r="B1461" s="103" t="s">
        <v>175</v>
      </c>
      <c r="C1461" s="104">
        <v>2000</v>
      </c>
      <c r="D1461" s="104">
        <v>80000</v>
      </c>
      <c r="E1461" s="104">
        <v>4000</v>
      </c>
      <c r="F1461" s="104">
        <v>82000</v>
      </c>
    </row>
    <row r="1462" spans="1:6" s="109" customFormat="1" ht="13.35" customHeight="1">
      <c r="A1462" s="106">
        <v>322</v>
      </c>
      <c r="B1462" s="107" t="s">
        <v>177</v>
      </c>
      <c r="C1462" s="108">
        <v>1000</v>
      </c>
      <c r="D1462" s="108">
        <v>80000</v>
      </c>
      <c r="E1462" s="108">
        <v>8000</v>
      </c>
      <c r="F1462" s="108">
        <v>81000</v>
      </c>
    </row>
    <row r="1463" spans="1:6" s="109" customFormat="1">
      <c r="A1463" s="106">
        <v>323</v>
      </c>
      <c r="B1463" s="107" t="s">
        <v>178</v>
      </c>
      <c r="C1463" s="108">
        <v>1000</v>
      </c>
      <c r="D1463" s="108">
        <v>0</v>
      </c>
      <c r="E1463" s="108">
        <v>0</v>
      </c>
      <c r="F1463" s="108">
        <v>1000</v>
      </c>
    </row>
    <row r="1464" spans="1:6" s="105" customFormat="1" ht="12.6" customHeight="1">
      <c r="A1464" s="102">
        <v>4</v>
      </c>
      <c r="B1464" s="103" t="s">
        <v>200</v>
      </c>
      <c r="C1464" s="104">
        <v>3000</v>
      </c>
      <c r="D1464" s="104">
        <v>56917</v>
      </c>
      <c r="E1464" s="104">
        <v>1897.2333333333302</v>
      </c>
      <c r="F1464" s="104">
        <v>59917</v>
      </c>
    </row>
    <row r="1465" spans="1:6" s="105" customFormat="1" ht="14.85" customHeight="1">
      <c r="A1465" s="102">
        <v>42</v>
      </c>
      <c r="B1465" s="103" t="s">
        <v>201</v>
      </c>
      <c r="C1465" s="104">
        <v>3000</v>
      </c>
      <c r="D1465" s="104">
        <v>56917</v>
      </c>
      <c r="E1465" s="104">
        <v>1897.2333333333302</v>
      </c>
      <c r="F1465" s="104">
        <v>59917</v>
      </c>
    </row>
    <row r="1466" spans="1:6" s="109" customFormat="1" ht="14.1" customHeight="1">
      <c r="A1466" s="106">
        <v>422</v>
      </c>
      <c r="B1466" s="107" t="s">
        <v>202</v>
      </c>
      <c r="C1466" s="108">
        <v>3000</v>
      </c>
      <c r="D1466" s="108">
        <v>56917</v>
      </c>
      <c r="E1466" s="108">
        <v>1897.2333333333302</v>
      </c>
      <c r="F1466" s="108">
        <v>59917</v>
      </c>
    </row>
    <row r="1467" spans="1:6">
      <c r="A1467" s="98" t="s">
        <v>424</v>
      </c>
      <c r="B1467" s="98"/>
      <c r="C1467" s="99">
        <v>484000</v>
      </c>
      <c r="D1467" s="99">
        <v>51300</v>
      </c>
      <c r="E1467" s="99">
        <v>10.599173553719</v>
      </c>
      <c r="F1467" s="99">
        <v>535300</v>
      </c>
    </row>
    <row r="1468" spans="1:6">
      <c r="A1468" s="98" t="s">
        <v>425</v>
      </c>
      <c r="B1468" s="98"/>
      <c r="C1468" s="99">
        <v>484000</v>
      </c>
      <c r="D1468" s="99">
        <v>51300</v>
      </c>
      <c r="E1468" s="99">
        <v>10.599173553719</v>
      </c>
      <c r="F1468" s="99">
        <v>535300</v>
      </c>
    </row>
    <row r="1469" spans="1:6">
      <c r="A1469" s="100" t="s">
        <v>426</v>
      </c>
      <c r="B1469" s="100"/>
      <c r="C1469" s="101">
        <v>484000</v>
      </c>
      <c r="D1469" s="101">
        <v>51300</v>
      </c>
      <c r="E1469" s="101">
        <v>10.599173553719</v>
      </c>
      <c r="F1469" s="101">
        <v>535300</v>
      </c>
    </row>
    <row r="1470" spans="1:6">
      <c r="A1470" s="100" t="s">
        <v>427</v>
      </c>
      <c r="B1470" s="100"/>
      <c r="C1470" s="101">
        <v>434000</v>
      </c>
      <c r="D1470" s="101">
        <v>0</v>
      </c>
      <c r="E1470" s="101">
        <v>0</v>
      </c>
      <c r="F1470" s="101">
        <v>434000</v>
      </c>
    </row>
    <row r="1471" spans="1:6">
      <c r="A1471" s="118" t="s">
        <v>464</v>
      </c>
      <c r="B1471" s="118"/>
      <c r="C1471" s="119">
        <v>434000</v>
      </c>
      <c r="D1471" s="119">
        <v>0</v>
      </c>
      <c r="E1471" s="119">
        <v>0</v>
      </c>
      <c r="F1471" s="119">
        <v>434000</v>
      </c>
    </row>
    <row r="1472" spans="1:6">
      <c r="A1472" s="120" t="s">
        <v>465</v>
      </c>
      <c r="B1472" s="120"/>
      <c r="C1472" s="121">
        <v>434000</v>
      </c>
      <c r="D1472" s="121">
        <v>0</v>
      </c>
      <c r="E1472" s="121">
        <v>0</v>
      </c>
      <c r="F1472" s="121">
        <v>434000</v>
      </c>
    </row>
    <row r="1473" spans="1:6" s="105" customFormat="1">
      <c r="A1473" s="102">
        <v>3</v>
      </c>
      <c r="B1473" s="103" t="s">
        <v>170</v>
      </c>
      <c r="C1473" s="104">
        <v>434000</v>
      </c>
      <c r="D1473" s="104">
        <v>0</v>
      </c>
      <c r="E1473" s="104">
        <v>0</v>
      </c>
      <c r="F1473" s="104">
        <v>434000</v>
      </c>
    </row>
    <row r="1474" spans="1:6" s="105" customFormat="1">
      <c r="A1474" s="102">
        <v>32</v>
      </c>
      <c r="B1474" s="103" t="s">
        <v>175</v>
      </c>
      <c r="C1474" s="104">
        <v>324000</v>
      </c>
      <c r="D1474" s="104">
        <v>0</v>
      </c>
      <c r="E1474" s="104">
        <v>0</v>
      </c>
      <c r="F1474" s="104">
        <v>324000</v>
      </c>
    </row>
    <row r="1475" spans="1:6" s="109" customFormat="1">
      <c r="A1475" s="106">
        <v>323</v>
      </c>
      <c r="B1475" s="107" t="s">
        <v>178</v>
      </c>
      <c r="C1475" s="108">
        <v>4000</v>
      </c>
      <c r="D1475" s="108">
        <v>0</v>
      </c>
      <c r="E1475" s="108">
        <v>0</v>
      </c>
      <c r="F1475" s="108">
        <v>4000</v>
      </c>
    </row>
    <row r="1476" spans="1:6" s="109" customFormat="1">
      <c r="A1476" s="106">
        <v>324</v>
      </c>
      <c r="B1476" s="107" t="s">
        <v>179</v>
      </c>
      <c r="C1476" s="108">
        <v>5000</v>
      </c>
      <c r="D1476" s="108">
        <v>0</v>
      </c>
      <c r="E1476" s="108">
        <v>0</v>
      </c>
      <c r="F1476" s="108">
        <v>5000</v>
      </c>
    </row>
    <row r="1477" spans="1:6" s="109" customFormat="1">
      <c r="A1477" s="106">
        <v>329</v>
      </c>
      <c r="B1477" s="107" t="s">
        <v>180</v>
      </c>
      <c r="C1477" s="108">
        <v>315000</v>
      </c>
      <c r="D1477" s="108">
        <v>0</v>
      </c>
      <c r="E1477" s="108">
        <v>0</v>
      </c>
      <c r="F1477" s="108">
        <v>315000</v>
      </c>
    </row>
    <row r="1478" spans="1:6" s="105" customFormat="1">
      <c r="A1478" s="102">
        <v>38</v>
      </c>
      <c r="B1478" s="103" t="s">
        <v>190</v>
      </c>
      <c r="C1478" s="104">
        <v>110000</v>
      </c>
      <c r="D1478" s="104">
        <v>0</v>
      </c>
      <c r="E1478" s="104">
        <v>0</v>
      </c>
      <c r="F1478" s="104">
        <v>110000</v>
      </c>
    </row>
    <row r="1479" spans="1:6" s="109" customFormat="1">
      <c r="A1479" s="106">
        <v>381</v>
      </c>
      <c r="B1479" s="107" t="s">
        <v>191</v>
      </c>
      <c r="C1479" s="108">
        <v>110000</v>
      </c>
      <c r="D1479" s="108">
        <v>0</v>
      </c>
      <c r="E1479" s="108">
        <v>0</v>
      </c>
      <c r="F1479" s="108">
        <v>110000</v>
      </c>
    </row>
    <row r="1480" spans="1:6">
      <c r="A1480" s="100" t="s">
        <v>428</v>
      </c>
      <c r="B1480" s="100"/>
      <c r="C1480" s="101">
        <v>50000</v>
      </c>
      <c r="D1480" s="101">
        <v>51300</v>
      </c>
      <c r="E1480" s="101">
        <v>102.6</v>
      </c>
      <c r="F1480" s="101">
        <v>101300</v>
      </c>
    </row>
    <row r="1481" spans="1:6">
      <c r="A1481" s="118" t="s">
        <v>464</v>
      </c>
      <c r="B1481" s="118"/>
      <c r="C1481" s="119">
        <v>50000</v>
      </c>
      <c r="D1481" s="119">
        <v>51300</v>
      </c>
      <c r="E1481" s="119">
        <v>102.6</v>
      </c>
      <c r="F1481" s="119">
        <v>101300</v>
      </c>
    </row>
    <row r="1482" spans="1:6">
      <c r="A1482" s="120" t="s">
        <v>465</v>
      </c>
      <c r="B1482" s="120"/>
      <c r="C1482" s="121">
        <v>50000</v>
      </c>
      <c r="D1482" s="121">
        <v>51300</v>
      </c>
      <c r="E1482" s="121">
        <v>102.6</v>
      </c>
      <c r="F1482" s="121">
        <v>101300</v>
      </c>
    </row>
    <row r="1483" spans="1:6" s="105" customFormat="1">
      <c r="A1483" s="102">
        <v>3</v>
      </c>
      <c r="B1483" s="103" t="s">
        <v>170</v>
      </c>
      <c r="C1483" s="104">
        <v>50000</v>
      </c>
      <c r="D1483" s="104">
        <v>51300</v>
      </c>
      <c r="E1483" s="104">
        <v>102.6</v>
      </c>
      <c r="F1483" s="104">
        <v>101300</v>
      </c>
    </row>
    <row r="1484" spans="1:6" s="105" customFormat="1">
      <c r="A1484" s="102">
        <v>32</v>
      </c>
      <c r="B1484" s="103" t="s">
        <v>175</v>
      </c>
      <c r="C1484" s="104">
        <v>50000</v>
      </c>
      <c r="D1484" s="104">
        <v>51300</v>
      </c>
      <c r="E1484" s="104">
        <v>102.6</v>
      </c>
      <c r="F1484" s="104">
        <v>101300</v>
      </c>
    </row>
    <row r="1485" spans="1:6" s="109" customFormat="1">
      <c r="A1485" s="106">
        <v>322</v>
      </c>
      <c r="B1485" s="107" t="s">
        <v>177</v>
      </c>
      <c r="C1485" s="108">
        <v>0</v>
      </c>
      <c r="D1485" s="108">
        <v>12500</v>
      </c>
      <c r="E1485" s="108"/>
      <c r="F1485" s="108">
        <v>12500</v>
      </c>
    </row>
    <row r="1486" spans="1:6" s="109" customFormat="1">
      <c r="A1486" s="106">
        <v>329</v>
      </c>
      <c r="B1486" s="107" t="s">
        <v>180</v>
      </c>
      <c r="C1486" s="108">
        <v>50000</v>
      </c>
      <c r="D1486" s="108">
        <v>38800</v>
      </c>
      <c r="E1486" s="108">
        <v>77.599999999999994</v>
      </c>
      <c r="F1486" s="108">
        <v>88800</v>
      </c>
    </row>
  </sheetData>
  <sheetProtection selectLockedCells="1" selectUnlockedCells="1"/>
  <pageMargins left="0.69027777777777777" right="0.69027777777777777" top="0.8125" bottom="0.70138888888888884" header="0.51180555555555551" footer="0.53472222222222221"/>
  <pageSetup paperSize="9" firstPageNumber="0" orientation="landscape" horizontalDpi="300" verticalDpi="300" r:id="rId1"/>
  <headerFooter alignWithMargins="0">
    <oddFooter>&amp;C&amp;"Times New Roman,Obično"&amp;12Stranica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4"/>
  <sheetViews>
    <sheetView topLeftCell="A112" workbookViewId="0">
      <selection activeCell="A139" sqref="A139"/>
    </sheetView>
  </sheetViews>
  <sheetFormatPr defaultRowHeight="12.75"/>
  <cols>
    <col min="1" max="1" width="30.28515625" customWidth="1"/>
    <col min="2" max="2" width="9.140625" customWidth="1"/>
    <col min="3" max="3" width="19.7109375" customWidth="1"/>
    <col min="4" max="4" width="4" customWidth="1"/>
    <col min="5" max="5" width="53.42578125" customWidth="1"/>
    <col min="6" max="6" width="9.140625" customWidth="1"/>
    <col min="7" max="7" width="20.28515625" customWidth="1"/>
    <col min="8" max="8" width="8.7109375" customWidth="1"/>
    <col min="9" max="9" width="8" customWidth="1"/>
    <col min="10" max="10" width="8.28515625" customWidth="1"/>
    <col min="11" max="11" width="7.85546875" customWidth="1"/>
    <col min="12" max="12" width="8" customWidth="1"/>
    <col min="13" max="13" width="7.85546875" customWidth="1"/>
  </cols>
  <sheetData>
    <row r="1" spans="1:13">
      <c r="A1" s="340" t="s">
        <v>518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</row>
    <row r="2" spans="1:13">
      <c r="A2" s="166" t="s">
        <v>519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13">
      <c r="A3" s="86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3.5" thickBot="1"/>
    <row r="5" spans="1:13" ht="27.75" customHeight="1" thickBot="1">
      <c r="A5" s="3"/>
      <c r="B5" s="12" t="s">
        <v>0</v>
      </c>
      <c r="C5" s="4"/>
      <c r="D5" s="12" t="s">
        <v>1</v>
      </c>
      <c r="E5" s="4"/>
      <c r="F5" s="3"/>
      <c r="G5" s="4"/>
      <c r="H5" s="5" t="s">
        <v>2</v>
      </c>
      <c r="I5" s="6" t="s">
        <v>3</v>
      </c>
      <c r="J5" s="7"/>
      <c r="K5" s="7"/>
      <c r="L5" s="7"/>
      <c r="M5" s="8"/>
    </row>
    <row r="6" spans="1:13" ht="13.5" thickBot="1">
      <c r="A6" s="9" t="s">
        <v>4</v>
      </c>
      <c r="B6" s="10" t="s">
        <v>5</v>
      </c>
      <c r="C6" s="11" t="s">
        <v>6</v>
      </c>
      <c r="D6" s="9" t="s">
        <v>7</v>
      </c>
      <c r="E6" s="11" t="s">
        <v>8</v>
      </c>
      <c r="F6" s="9" t="s">
        <v>9</v>
      </c>
      <c r="G6" s="11" t="s">
        <v>10</v>
      </c>
      <c r="H6" s="12">
        <v>2013</v>
      </c>
      <c r="I6" s="11">
        <v>2014</v>
      </c>
      <c r="J6" s="11" t="s">
        <v>148</v>
      </c>
      <c r="K6" s="11" t="s">
        <v>149</v>
      </c>
      <c r="L6" s="12">
        <v>2015</v>
      </c>
      <c r="M6" s="13">
        <v>2016</v>
      </c>
    </row>
    <row r="7" spans="1:13">
      <c r="A7" s="14" t="s">
        <v>11</v>
      </c>
      <c r="B7" s="15"/>
      <c r="C7" s="14"/>
      <c r="D7" s="16"/>
      <c r="E7" s="16"/>
      <c r="F7" s="16"/>
      <c r="G7" s="16"/>
      <c r="H7" s="17">
        <f t="shared" ref="H7:M7" si="0">SUM(H8,H71)</f>
        <v>23757768.770000003</v>
      </c>
      <c r="I7" s="17">
        <f t="shared" si="0"/>
        <v>13854000</v>
      </c>
      <c r="J7" s="17">
        <f t="shared" si="0"/>
        <v>2146000</v>
      </c>
      <c r="K7" s="17">
        <f t="shared" si="0"/>
        <v>16000000</v>
      </c>
      <c r="L7" s="17">
        <f t="shared" si="0"/>
        <v>9954000</v>
      </c>
      <c r="M7" s="17">
        <f t="shared" si="0"/>
        <v>8954000</v>
      </c>
    </row>
    <row r="8" spans="1:13">
      <c r="A8" s="18" t="s">
        <v>12</v>
      </c>
      <c r="B8" s="19"/>
      <c r="C8" s="18"/>
      <c r="D8" s="20"/>
      <c r="E8" s="20"/>
      <c r="F8" s="20"/>
      <c r="G8" s="20"/>
      <c r="H8" s="21">
        <f t="shared" ref="H8:M8" si="1">SUM(H9,H29,H31,H69)</f>
        <v>22689106.350000001</v>
      </c>
      <c r="I8" s="21">
        <f t="shared" si="1"/>
        <v>12450000</v>
      </c>
      <c r="J8" s="21">
        <f t="shared" si="1"/>
        <v>2210000</v>
      </c>
      <c r="K8" s="21">
        <f t="shared" si="1"/>
        <v>14660000</v>
      </c>
      <c r="L8" s="21">
        <f t="shared" si="1"/>
        <v>8800000</v>
      </c>
      <c r="M8" s="21">
        <f t="shared" si="1"/>
        <v>6900000</v>
      </c>
    </row>
    <row r="9" spans="1:13" ht="25.5">
      <c r="A9" s="22"/>
      <c r="B9" s="23" t="s">
        <v>13</v>
      </c>
      <c r="C9" s="24" t="s">
        <v>14</v>
      </c>
      <c r="D9" s="25"/>
      <c r="E9" s="22"/>
      <c r="F9" s="22"/>
      <c r="G9" s="22"/>
      <c r="H9" s="26">
        <f t="shared" ref="H9:M9" si="2">SUM(H10:H28)</f>
        <v>7566390.1600000001</v>
      </c>
      <c r="I9" s="26">
        <f t="shared" si="2"/>
        <v>2900000</v>
      </c>
      <c r="J9" s="26">
        <f t="shared" si="2"/>
        <v>150000</v>
      </c>
      <c r="K9" s="26">
        <f t="shared" si="2"/>
        <v>3050000</v>
      </c>
      <c r="L9" s="26">
        <f t="shared" si="2"/>
        <v>1400000</v>
      </c>
      <c r="M9" s="26">
        <f t="shared" si="2"/>
        <v>1400000</v>
      </c>
    </row>
    <row r="10" spans="1:13">
      <c r="A10" s="22"/>
      <c r="B10" s="23" t="s">
        <v>13</v>
      </c>
      <c r="C10" s="22"/>
      <c r="D10" s="22"/>
      <c r="E10" s="24" t="s">
        <v>15</v>
      </c>
      <c r="F10" s="27"/>
      <c r="G10" s="28" t="s">
        <v>16</v>
      </c>
      <c r="H10" s="29">
        <v>4596574.75</v>
      </c>
      <c r="I10" s="30">
        <v>100000</v>
      </c>
      <c r="J10" s="30">
        <v>250000</v>
      </c>
      <c r="K10" s="30">
        <f>SUM(I10:J10)</f>
        <v>350000</v>
      </c>
      <c r="L10" s="30">
        <v>0</v>
      </c>
      <c r="M10" s="30">
        <v>0</v>
      </c>
    </row>
    <row r="11" spans="1:13">
      <c r="A11" s="22"/>
      <c r="B11" s="23" t="s">
        <v>13</v>
      </c>
      <c r="C11" s="22"/>
      <c r="D11" s="22"/>
      <c r="E11" s="24" t="s">
        <v>17</v>
      </c>
      <c r="F11" s="27"/>
      <c r="G11" s="29" t="s">
        <v>18</v>
      </c>
      <c r="H11" s="29"/>
      <c r="I11" s="30">
        <v>200000</v>
      </c>
      <c r="J11" s="30">
        <v>-200000</v>
      </c>
      <c r="K11" s="30">
        <f t="shared" ref="K11:K77" si="3">SUM(I11:J11)</f>
        <v>0</v>
      </c>
      <c r="L11" s="30">
        <v>200000</v>
      </c>
      <c r="M11" s="30">
        <v>200000</v>
      </c>
    </row>
    <row r="12" spans="1:13">
      <c r="A12" s="22"/>
      <c r="B12" s="23" t="s">
        <v>13</v>
      </c>
      <c r="C12" s="22"/>
      <c r="D12" s="22"/>
      <c r="E12" s="24" t="s">
        <v>19</v>
      </c>
      <c r="F12" s="27"/>
      <c r="G12" s="29" t="s">
        <v>20</v>
      </c>
      <c r="H12" s="29">
        <v>150093.20000000001</v>
      </c>
      <c r="I12" s="30">
        <v>100000</v>
      </c>
      <c r="J12" s="30"/>
      <c r="K12" s="30">
        <f t="shared" si="3"/>
        <v>100000</v>
      </c>
      <c r="L12" s="30">
        <v>0</v>
      </c>
      <c r="M12" s="30">
        <v>0</v>
      </c>
    </row>
    <row r="13" spans="1:13">
      <c r="A13" s="22"/>
      <c r="B13" s="23" t="s">
        <v>13</v>
      </c>
      <c r="C13" s="22"/>
      <c r="D13" s="22"/>
      <c r="E13" s="24" t="s">
        <v>21</v>
      </c>
      <c r="F13" s="27"/>
      <c r="G13" s="29" t="s">
        <v>22</v>
      </c>
      <c r="H13" s="29">
        <v>862014.77</v>
      </c>
      <c r="I13" s="30">
        <v>200000</v>
      </c>
      <c r="J13" s="30"/>
      <c r="K13" s="30">
        <f t="shared" si="3"/>
        <v>200000</v>
      </c>
      <c r="L13" s="30">
        <v>100000</v>
      </c>
      <c r="M13" s="30">
        <v>100000</v>
      </c>
    </row>
    <row r="14" spans="1:13">
      <c r="A14" s="22"/>
      <c r="B14" s="23" t="s">
        <v>13</v>
      </c>
      <c r="C14" s="22"/>
      <c r="D14" s="22"/>
      <c r="E14" s="24" t="s">
        <v>23</v>
      </c>
      <c r="F14" s="27"/>
      <c r="G14" s="29"/>
      <c r="H14" s="50">
        <v>14760</v>
      </c>
      <c r="I14" s="30">
        <v>200000</v>
      </c>
      <c r="J14" s="30">
        <v>-100000</v>
      </c>
      <c r="K14" s="30">
        <f t="shared" si="3"/>
        <v>100000</v>
      </c>
      <c r="L14" s="30">
        <v>200000</v>
      </c>
      <c r="M14" s="30">
        <v>200000</v>
      </c>
    </row>
    <row r="15" spans="1:13" ht="17.25">
      <c r="A15" s="22"/>
      <c r="B15" s="23" t="s">
        <v>13</v>
      </c>
      <c r="C15" s="22"/>
      <c r="D15" s="22"/>
      <c r="E15" s="24" t="s">
        <v>24</v>
      </c>
      <c r="F15" s="27"/>
      <c r="G15" s="29"/>
      <c r="H15" s="50">
        <v>144839.88</v>
      </c>
      <c r="I15" s="30">
        <v>200000</v>
      </c>
      <c r="J15" s="30"/>
      <c r="K15" s="30">
        <f t="shared" si="3"/>
        <v>200000</v>
      </c>
      <c r="L15" s="30">
        <v>200000</v>
      </c>
      <c r="M15" s="30">
        <v>200000</v>
      </c>
    </row>
    <row r="16" spans="1:13">
      <c r="A16" s="22"/>
      <c r="B16" s="23" t="s">
        <v>13</v>
      </c>
      <c r="C16" s="22"/>
      <c r="D16" s="22"/>
      <c r="E16" s="24" t="s">
        <v>25</v>
      </c>
      <c r="F16" s="27"/>
      <c r="G16" s="29" t="s">
        <v>18</v>
      </c>
      <c r="H16" s="50">
        <v>171687.95</v>
      </c>
      <c r="I16" s="30">
        <v>100000</v>
      </c>
      <c r="J16" s="30">
        <v>100000</v>
      </c>
      <c r="K16" s="30">
        <f t="shared" si="3"/>
        <v>200000</v>
      </c>
      <c r="L16" s="30">
        <v>100000</v>
      </c>
      <c r="M16" s="30">
        <v>100000</v>
      </c>
    </row>
    <row r="17" spans="1:13">
      <c r="A17" s="22"/>
      <c r="B17" s="23" t="s">
        <v>13</v>
      </c>
      <c r="C17" s="22"/>
      <c r="D17" s="22"/>
      <c r="E17" s="24" t="s">
        <v>26</v>
      </c>
      <c r="F17" s="27"/>
      <c r="G17" s="29" t="s">
        <v>20</v>
      </c>
      <c r="H17" s="50">
        <v>25250</v>
      </c>
      <c r="I17" s="30">
        <v>200000</v>
      </c>
      <c r="J17" s="30">
        <v>-100000</v>
      </c>
      <c r="K17" s="30">
        <f t="shared" si="3"/>
        <v>100000</v>
      </c>
      <c r="L17" s="30">
        <v>400000</v>
      </c>
      <c r="M17" s="30">
        <v>400000</v>
      </c>
    </row>
    <row r="18" spans="1:13">
      <c r="A18" s="22"/>
      <c r="B18" s="23" t="s">
        <v>13</v>
      </c>
      <c r="C18" s="22"/>
      <c r="D18" s="22"/>
      <c r="E18" s="24" t="s">
        <v>27</v>
      </c>
      <c r="F18" s="27"/>
      <c r="G18" s="29"/>
      <c r="H18" s="50">
        <v>1055885.8</v>
      </c>
      <c r="I18" s="30">
        <v>200000</v>
      </c>
      <c r="J18" s="30">
        <v>-200000</v>
      </c>
      <c r="K18" s="30">
        <f t="shared" si="3"/>
        <v>0</v>
      </c>
      <c r="L18" s="30">
        <v>200000</v>
      </c>
      <c r="M18" s="30">
        <v>200000</v>
      </c>
    </row>
    <row r="19" spans="1:13">
      <c r="A19" s="22"/>
      <c r="B19" s="23" t="s">
        <v>13</v>
      </c>
      <c r="C19" s="22"/>
      <c r="D19" s="22"/>
      <c r="E19" s="24" t="s">
        <v>28</v>
      </c>
      <c r="F19" s="27"/>
      <c r="G19" s="29" t="s">
        <v>18</v>
      </c>
      <c r="H19" s="50">
        <v>366043.23</v>
      </c>
      <c r="I19" s="30">
        <v>100000</v>
      </c>
      <c r="J19" s="30"/>
      <c r="K19" s="30">
        <f t="shared" si="3"/>
        <v>100000</v>
      </c>
      <c r="L19" s="30">
        <v>0</v>
      </c>
      <c r="M19" s="30">
        <v>0</v>
      </c>
    </row>
    <row r="20" spans="1:13">
      <c r="A20" s="22"/>
      <c r="B20" s="23" t="s">
        <v>13</v>
      </c>
      <c r="C20" s="22"/>
      <c r="D20" s="22"/>
      <c r="E20" s="24" t="s">
        <v>29</v>
      </c>
      <c r="F20" s="27"/>
      <c r="G20" s="29"/>
      <c r="H20" s="50">
        <v>0</v>
      </c>
      <c r="I20" s="30">
        <v>200000</v>
      </c>
      <c r="J20" s="30"/>
      <c r="K20" s="30">
        <f t="shared" si="3"/>
        <v>200000</v>
      </c>
      <c r="L20" s="30">
        <v>0</v>
      </c>
      <c r="M20" s="30">
        <v>0</v>
      </c>
    </row>
    <row r="21" spans="1:13">
      <c r="A21" s="22"/>
      <c r="B21" s="23" t="s">
        <v>13</v>
      </c>
      <c r="C21" s="22"/>
      <c r="D21" s="22"/>
      <c r="E21" s="24" t="s">
        <v>30</v>
      </c>
      <c r="F21" s="27"/>
      <c r="G21" s="29" t="s">
        <v>31</v>
      </c>
      <c r="H21" s="50">
        <v>103450</v>
      </c>
      <c r="I21" s="30">
        <v>100000</v>
      </c>
      <c r="J21" s="30">
        <v>100000</v>
      </c>
      <c r="K21" s="30">
        <f t="shared" si="3"/>
        <v>200000</v>
      </c>
      <c r="L21" s="30">
        <v>0</v>
      </c>
      <c r="M21" s="30">
        <v>0</v>
      </c>
    </row>
    <row r="22" spans="1:13">
      <c r="A22" s="22"/>
      <c r="B22" s="23" t="s">
        <v>13</v>
      </c>
      <c r="C22" s="22"/>
      <c r="D22" s="22"/>
      <c r="E22" s="24" t="s">
        <v>32</v>
      </c>
      <c r="F22" s="27"/>
      <c r="G22" s="28" t="s">
        <v>16</v>
      </c>
      <c r="H22" s="50">
        <v>75790.58</v>
      </c>
      <c r="I22" s="30">
        <v>100000</v>
      </c>
      <c r="J22" s="30">
        <v>50000</v>
      </c>
      <c r="K22" s="30">
        <f t="shared" si="3"/>
        <v>150000</v>
      </c>
      <c r="L22" s="30">
        <v>0</v>
      </c>
      <c r="M22" s="30">
        <v>0</v>
      </c>
    </row>
    <row r="23" spans="1:13">
      <c r="A23" s="22"/>
      <c r="B23" s="23" t="s">
        <v>13</v>
      </c>
      <c r="C23" s="22"/>
      <c r="D23" s="22"/>
      <c r="E23" s="24" t="s">
        <v>33</v>
      </c>
      <c r="F23" s="27"/>
      <c r="G23" s="29" t="s">
        <v>20</v>
      </c>
      <c r="H23" s="50"/>
      <c r="I23" s="30">
        <v>100000</v>
      </c>
      <c r="J23" s="30">
        <v>-100000</v>
      </c>
      <c r="K23" s="30">
        <f t="shared" si="3"/>
        <v>0</v>
      </c>
      <c r="L23" s="30">
        <v>0</v>
      </c>
      <c r="M23" s="30">
        <v>0</v>
      </c>
    </row>
    <row r="24" spans="1:13" ht="17.25">
      <c r="A24" s="22"/>
      <c r="B24" s="23" t="s">
        <v>13</v>
      </c>
      <c r="C24" s="22"/>
      <c r="D24" s="22"/>
      <c r="E24" s="24" t="s">
        <v>34</v>
      </c>
      <c r="F24" s="27"/>
      <c r="G24" s="28" t="s">
        <v>16</v>
      </c>
      <c r="H24" s="50"/>
      <c r="I24" s="30">
        <v>200000</v>
      </c>
      <c r="J24" s="30">
        <v>150000</v>
      </c>
      <c r="K24" s="30">
        <f t="shared" si="3"/>
        <v>350000</v>
      </c>
      <c r="L24" s="30">
        <v>0</v>
      </c>
      <c r="M24" s="30">
        <v>0</v>
      </c>
    </row>
    <row r="25" spans="1:13">
      <c r="A25" s="22"/>
      <c r="B25" s="23" t="s">
        <v>13</v>
      </c>
      <c r="C25" s="22"/>
      <c r="D25" s="22"/>
      <c r="E25" s="24" t="s">
        <v>35</v>
      </c>
      <c r="F25" s="27"/>
      <c r="G25" s="28" t="s">
        <v>16</v>
      </c>
      <c r="H25" s="50"/>
      <c r="I25" s="30">
        <v>200000</v>
      </c>
      <c r="J25" s="30">
        <v>150000</v>
      </c>
      <c r="K25" s="30">
        <f t="shared" si="3"/>
        <v>350000</v>
      </c>
      <c r="L25" s="30">
        <v>0</v>
      </c>
      <c r="M25" s="30">
        <v>0</v>
      </c>
    </row>
    <row r="26" spans="1:13">
      <c r="A26" s="22"/>
      <c r="B26" s="23" t="s">
        <v>13</v>
      </c>
      <c r="C26" s="22"/>
      <c r="D26" s="22"/>
      <c r="E26" s="24" t="s">
        <v>36</v>
      </c>
      <c r="F26" s="27"/>
      <c r="G26" s="29" t="s">
        <v>20</v>
      </c>
      <c r="H26" s="50"/>
      <c r="I26" s="30">
        <v>200000</v>
      </c>
      <c r="J26" s="30">
        <v>50000</v>
      </c>
      <c r="K26" s="30">
        <f t="shared" si="3"/>
        <v>250000</v>
      </c>
      <c r="L26" s="30">
        <v>0</v>
      </c>
      <c r="M26" s="30">
        <v>0</v>
      </c>
    </row>
    <row r="27" spans="1:13">
      <c r="A27" s="22"/>
      <c r="B27" s="23" t="s">
        <v>13</v>
      </c>
      <c r="C27" s="22"/>
      <c r="D27" s="22"/>
      <c r="E27" s="24" t="s">
        <v>37</v>
      </c>
      <c r="F27" s="27"/>
      <c r="G27" s="28" t="s">
        <v>16</v>
      </c>
      <c r="H27" s="50"/>
      <c r="I27" s="30">
        <v>100000</v>
      </c>
      <c r="J27" s="30"/>
      <c r="K27" s="30">
        <f t="shared" si="3"/>
        <v>100000</v>
      </c>
      <c r="L27" s="30">
        <v>0</v>
      </c>
      <c r="M27" s="30">
        <v>0</v>
      </c>
    </row>
    <row r="28" spans="1:13">
      <c r="A28" s="22"/>
      <c r="B28" s="23" t="s">
        <v>13</v>
      </c>
      <c r="C28" s="22"/>
      <c r="D28" s="22"/>
      <c r="E28" s="24" t="s">
        <v>38</v>
      </c>
      <c r="F28" s="27"/>
      <c r="G28" s="29" t="s">
        <v>20</v>
      </c>
      <c r="H28" s="50"/>
      <c r="I28" s="30">
        <v>100000</v>
      </c>
      <c r="J28" s="30"/>
      <c r="K28" s="30">
        <f t="shared" si="3"/>
        <v>100000</v>
      </c>
      <c r="L28" s="30">
        <v>0</v>
      </c>
      <c r="M28" s="30">
        <v>0</v>
      </c>
    </row>
    <row r="29" spans="1:13" ht="17.25">
      <c r="A29" s="22"/>
      <c r="B29" s="23" t="s">
        <v>13</v>
      </c>
      <c r="C29" s="24" t="s">
        <v>39</v>
      </c>
      <c r="D29" s="25"/>
      <c r="E29" s="22"/>
      <c r="F29" s="22"/>
      <c r="G29" s="31"/>
      <c r="H29" s="85">
        <f t="shared" ref="H29:M29" si="4">SUM(H30)</f>
        <v>4802939.42</v>
      </c>
      <c r="I29" s="26">
        <f t="shared" si="4"/>
        <v>2000000</v>
      </c>
      <c r="J29" s="26">
        <f t="shared" si="4"/>
        <v>450000</v>
      </c>
      <c r="K29" s="26">
        <f t="shared" si="4"/>
        <v>2450000</v>
      </c>
      <c r="L29" s="26">
        <f t="shared" si="4"/>
        <v>1500000</v>
      </c>
      <c r="M29" s="26">
        <f t="shared" si="4"/>
        <v>1500000</v>
      </c>
    </row>
    <row r="30" spans="1:13">
      <c r="A30" s="22"/>
      <c r="B30" s="23" t="s">
        <v>13</v>
      </c>
      <c r="C30" s="22"/>
      <c r="D30" s="22"/>
      <c r="E30" s="32" t="s">
        <v>40</v>
      </c>
      <c r="F30" s="25"/>
      <c r="G30" s="33" t="s">
        <v>41</v>
      </c>
      <c r="H30" s="33">
        <v>4802939.42</v>
      </c>
      <c r="I30" s="30">
        <v>2000000</v>
      </c>
      <c r="J30" s="30">
        <v>450000</v>
      </c>
      <c r="K30" s="30">
        <f t="shared" si="3"/>
        <v>2450000</v>
      </c>
      <c r="L30" s="30">
        <v>1500000</v>
      </c>
      <c r="M30" s="30">
        <v>1500000</v>
      </c>
    </row>
    <row r="31" spans="1:13" ht="25.5">
      <c r="A31" s="22"/>
      <c r="B31" s="23" t="s">
        <v>13</v>
      </c>
      <c r="C31" s="24" t="s">
        <v>42</v>
      </c>
      <c r="D31" s="25"/>
      <c r="E31" s="22"/>
      <c r="F31" s="22"/>
      <c r="G31" s="31"/>
      <c r="H31" s="85">
        <f t="shared" ref="H31:M31" si="5">SUM(H32:H68)</f>
        <v>10312276.770000001</v>
      </c>
      <c r="I31" s="26">
        <f t="shared" si="5"/>
        <v>6950000</v>
      </c>
      <c r="J31" s="26">
        <f t="shared" si="5"/>
        <v>1510000</v>
      </c>
      <c r="K31" s="26">
        <f t="shared" si="5"/>
        <v>8460000</v>
      </c>
      <c r="L31" s="26">
        <f t="shared" si="5"/>
        <v>5300000</v>
      </c>
      <c r="M31" s="26">
        <f t="shared" si="5"/>
        <v>4000000</v>
      </c>
    </row>
    <row r="32" spans="1:13">
      <c r="A32" s="22"/>
      <c r="B32" s="23" t="s">
        <v>13</v>
      </c>
      <c r="C32" s="22"/>
      <c r="D32" s="22"/>
      <c r="E32" s="32" t="s">
        <v>43</v>
      </c>
      <c r="F32" s="25"/>
      <c r="G32" s="33" t="s">
        <v>44</v>
      </c>
      <c r="H32" s="33">
        <v>138595</v>
      </c>
      <c r="I32" s="30">
        <v>500000</v>
      </c>
      <c r="J32" s="30">
        <v>-400000</v>
      </c>
      <c r="K32" s="30">
        <f t="shared" si="3"/>
        <v>100000</v>
      </c>
      <c r="L32" s="30">
        <v>800000</v>
      </c>
      <c r="M32" s="30">
        <v>800000</v>
      </c>
    </row>
    <row r="33" spans="1:13">
      <c r="A33" s="22"/>
      <c r="B33" s="23" t="s">
        <v>13</v>
      </c>
      <c r="C33" s="22"/>
      <c r="D33" s="22"/>
      <c r="E33" s="32" t="s">
        <v>45</v>
      </c>
      <c r="F33" s="25"/>
      <c r="G33" s="33" t="s">
        <v>44</v>
      </c>
      <c r="H33" s="33">
        <v>783481.79</v>
      </c>
      <c r="I33" s="30">
        <v>100000</v>
      </c>
      <c r="J33" s="30">
        <v>50000</v>
      </c>
      <c r="K33" s="30">
        <f t="shared" si="3"/>
        <v>150000</v>
      </c>
      <c r="L33" s="30">
        <v>0</v>
      </c>
      <c r="M33" s="30">
        <v>0</v>
      </c>
    </row>
    <row r="34" spans="1:13">
      <c r="A34" s="22"/>
      <c r="B34" s="23" t="s">
        <v>13</v>
      </c>
      <c r="C34" s="22"/>
      <c r="D34" s="22"/>
      <c r="E34" s="32" t="s">
        <v>46</v>
      </c>
      <c r="F34" s="25"/>
      <c r="G34" s="33" t="s">
        <v>44</v>
      </c>
      <c r="H34" s="33">
        <v>1980302.11</v>
      </c>
      <c r="I34" s="30">
        <v>100000</v>
      </c>
      <c r="J34" s="30">
        <v>3650000</v>
      </c>
      <c r="K34" s="30">
        <f t="shared" si="3"/>
        <v>3750000</v>
      </c>
      <c r="L34" s="30">
        <v>0</v>
      </c>
      <c r="M34" s="30">
        <v>0</v>
      </c>
    </row>
    <row r="35" spans="1:13">
      <c r="A35" s="22"/>
      <c r="B35" s="23" t="s">
        <v>13</v>
      </c>
      <c r="C35" s="22"/>
      <c r="D35" s="22"/>
      <c r="E35" s="32" t="s">
        <v>47</v>
      </c>
      <c r="F35" s="25"/>
      <c r="G35" s="33" t="s">
        <v>44</v>
      </c>
      <c r="H35" s="33">
        <v>51660</v>
      </c>
      <c r="I35" s="30">
        <v>100000</v>
      </c>
      <c r="J35" s="30">
        <v>-100000</v>
      </c>
      <c r="K35" s="30">
        <f t="shared" si="3"/>
        <v>0</v>
      </c>
      <c r="L35" s="30">
        <v>200000</v>
      </c>
      <c r="M35" s="30">
        <v>0</v>
      </c>
    </row>
    <row r="36" spans="1:13">
      <c r="A36" s="22"/>
      <c r="B36" s="23" t="s">
        <v>13</v>
      </c>
      <c r="C36" s="22"/>
      <c r="D36" s="22"/>
      <c r="E36" s="32" t="s">
        <v>48</v>
      </c>
      <c r="F36" s="25"/>
      <c r="G36" s="33" t="s">
        <v>44</v>
      </c>
      <c r="H36" s="33">
        <v>81188</v>
      </c>
      <c r="I36" s="30">
        <v>500000</v>
      </c>
      <c r="J36" s="30">
        <v>-500000</v>
      </c>
      <c r="K36" s="30">
        <f t="shared" si="3"/>
        <v>0</v>
      </c>
      <c r="L36" s="30">
        <v>400000</v>
      </c>
      <c r="M36" s="30">
        <v>300000</v>
      </c>
    </row>
    <row r="37" spans="1:13">
      <c r="A37" s="22"/>
      <c r="B37" s="23" t="s">
        <v>13</v>
      </c>
      <c r="C37" s="22"/>
      <c r="D37" s="22"/>
      <c r="E37" s="32" t="s">
        <v>49</v>
      </c>
      <c r="F37" s="25"/>
      <c r="G37" s="33" t="s">
        <v>44</v>
      </c>
      <c r="H37" s="33">
        <v>11750</v>
      </c>
      <c r="I37" s="30">
        <v>100000</v>
      </c>
      <c r="J37" s="30">
        <v>-100000</v>
      </c>
      <c r="K37" s="30">
        <f t="shared" si="3"/>
        <v>0</v>
      </c>
      <c r="L37" s="30">
        <v>100000</v>
      </c>
      <c r="M37" s="30">
        <v>100000</v>
      </c>
    </row>
    <row r="38" spans="1:13">
      <c r="A38" s="22"/>
      <c r="B38" s="23" t="s">
        <v>13</v>
      </c>
      <c r="C38" s="22"/>
      <c r="D38" s="22"/>
      <c r="E38" s="32" t="s">
        <v>50</v>
      </c>
      <c r="F38" s="25"/>
      <c r="G38" s="33" t="s">
        <v>44</v>
      </c>
      <c r="H38" s="33">
        <v>136439.75</v>
      </c>
      <c r="I38" s="30">
        <v>300000</v>
      </c>
      <c r="J38" s="30">
        <v>-100000</v>
      </c>
      <c r="K38" s="30">
        <f t="shared" si="3"/>
        <v>200000</v>
      </c>
      <c r="L38" s="30">
        <v>300000</v>
      </c>
      <c r="M38" s="30">
        <v>300000</v>
      </c>
    </row>
    <row r="39" spans="1:13">
      <c r="A39" s="22"/>
      <c r="B39" s="23" t="s">
        <v>13</v>
      </c>
      <c r="C39" s="22"/>
      <c r="D39" s="22"/>
      <c r="E39" s="32" t="s">
        <v>51</v>
      </c>
      <c r="F39" s="25"/>
      <c r="G39" s="33" t="s">
        <v>44</v>
      </c>
      <c r="H39" s="33">
        <v>454797.69</v>
      </c>
      <c r="I39" s="30">
        <v>100000</v>
      </c>
      <c r="J39" s="30">
        <v>-100000</v>
      </c>
      <c r="K39" s="30">
        <f t="shared" si="3"/>
        <v>0</v>
      </c>
      <c r="L39" s="30">
        <v>0</v>
      </c>
      <c r="M39" s="30">
        <v>0</v>
      </c>
    </row>
    <row r="40" spans="1:13">
      <c r="A40" s="22"/>
      <c r="B40" s="23" t="s">
        <v>13</v>
      </c>
      <c r="C40" s="22"/>
      <c r="D40" s="22"/>
      <c r="E40" s="32" t="s">
        <v>52</v>
      </c>
      <c r="F40" s="25"/>
      <c r="G40" s="33" t="s">
        <v>44</v>
      </c>
      <c r="H40" s="33">
        <v>976139.35</v>
      </c>
      <c r="I40" s="30">
        <v>100000</v>
      </c>
      <c r="J40" s="30">
        <v>-50000</v>
      </c>
      <c r="K40" s="30">
        <f t="shared" si="3"/>
        <v>50000</v>
      </c>
      <c r="L40" s="30">
        <v>300000</v>
      </c>
      <c r="M40" s="30">
        <v>0</v>
      </c>
    </row>
    <row r="41" spans="1:13">
      <c r="A41" s="22"/>
      <c r="B41" s="23" t="s">
        <v>13</v>
      </c>
      <c r="C41" s="22"/>
      <c r="D41" s="22"/>
      <c r="E41" s="32" t="s">
        <v>53</v>
      </c>
      <c r="F41" s="25"/>
      <c r="G41" s="33" t="s">
        <v>44</v>
      </c>
      <c r="H41" s="33">
        <v>7250</v>
      </c>
      <c r="I41" s="30">
        <v>100000</v>
      </c>
      <c r="J41" s="30">
        <v>-50000</v>
      </c>
      <c r="K41" s="30">
        <f t="shared" si="3"/>
        <v>50000</v>
      </c>
      <c r="L41" s="30">
        <v>0</v>
      </c>
      <c r="M41" s="30">
        <v>0</v>
      </c>
    </row>
    <row r="42" spans="1:13">
      <c r="A42" s="22"/>
      <c r="B42" s="23" t="s">
        <v>13</v>
      </c>
      <c r="C42" s="22"/>
      <c r="D42" s="22"/>
      <c r="E42" s="32" t="s">
        <v>54</v>
      </c>
      <c r="F42" s="25"/>
      <c r="G42" s="33" t="s">
        <v>44</v>
      </c>
      <c r="H42" s="33">
        <v>4375</v>
      </c>
      <c r="I42" s="30">
        <v>200000</v>
      </c>
      <c r="J42" s="30">
        <v>-150000</v>
      </c>
      <c r="K42" s="30">
        <f t="shared" si="3"/>
        <v>50000</v>
      </c>
      <c r="L42" s="30">
        <v>0</v>
      </c>
      <c r="M42" s="30">
        <v>0</v>
      </c>
    </row>
    <row r="43" spans="1:13">
      <c r="A43" s="22"/>
      <c r="B43" s="23" t="s">
        <v>13</v>
      </c>
      <c r="C43" s="22"/>
      <c r="D43" s="22"/>
      <c r="E43" s="32" t="s">
        <v>55</v>
      </c>
      <c r="F43" s="25"/>
      <c r="G43" s="33" t="s">
        <v>44</v>
      </c>
      <c r="H43" s="33"/>
      <c r="I43" s="30">
        <v>100000</v>
      </c>
      <c r="J43" s="30">
        <v>-100000</v>
      </c>
      <c r="K43" s="30">
        <f t="shared" si="3"/>
        <v>0</v>
      </c>
      <c r="L43" s="30">
        <v>200000</v>
      </c>
      <c r="M43" s="30">
        <v>0</v>
      </c>
    </row>
    <row r="44" spans="1:13">
      <c r="A44" s="22"/>
      <c r="B44" s="23" t="s">
        <v>13</v>
      </c>
      <c r="C44" s="22"/>
      <c r="D44" s="22"/>
      <c r="E44" s="32" t="s">
        <v>56</v>
      </c>
      <c r="F44" s="25"/>
      <c r="G44" s="33" t="s">
        <v>44</v>
      </c>
      <c r="H44" s="33">
        <v>10455</v>
      </c>
      <c r="I44" s="30">
        <v>100000</v>
      </c>
      <c r="J44" s="30">
        <v>-50000</v>
      </c>
      <c r="K44" s="30">
        <f t="shared" si="3"/>
        <v>50000</v>
      </c>
      <c r="L44" s="30">
        <v>0</v>
      </c>
      <c r="M44" s="30">
        <v>0</v>
      </c>
    </row>
    <row r="45" spans="1:13">
      <c r="A45" s="22"/>
      <c r="B45" s="23" t="s">
        <v>13</v>
      </c>
      <c r="C45" s="22"/>
      <c r="D45" s="22"/>
      <c r="E45" s="32" t="s">
        <v>57</v>
      </c>
      <c r="F45" s="25"/>
      <c r="G45" s="33" t="s">
        <v>44</v>
      </c>
      <c r="H45" s="33">
        <v>154125</v>
      </c>
      <c r="I45" s="30">
        <v>500000</v>
      </c>
      <c r="J45" s="30">
        <v>-500000</v>
      </c>
      <c r="K45" s="30">
        <f t="shared" si="3"/>
        <v>0</v>
      </c>
      <c r="L45" s="30">
        <v>200000</v>
      </c>
      <c r="M45" s="30">
        <v>200000</v>
      </c>
    </row>
    <row r="46" spans="1:13">
      <c r="A46" s="22"/>
      <c r="B46" s="23" t="s">
        <v>13</v>
      </c>
      <c r="C46" s="22"/>
      <c r="D46" s="22"/>
      <c r="E46" s="32" t="s">
        <v>58</v>
      </c>
      <c r="F46" s="25"/>
      <c r="G46" s="33" t="s">
        <v>44</v>
      </c>
      <c r="H46" s="33"/>
      <c r="I46" s="30">
        <v>50000</v>
      </c>
      <c r="J46" s="30">
        <v>-50000</v>
      </c>
      <c r="K46" s="30">
        <f t="shared" si="3"/>
        <v>0</v>
      </c>
      <c r="L46" s="30">
        <v>0</v>
      </c>
      <c r="M46" s="30">
        <v>0</v>
      </c>
    </row>
    <row r="47" spans="1:13">
      <c r="A47" s="28"/>
      <c r="B47" s="23" t="s">
        <v>13</v>
      </c>
      <c r="C47" s="28"/>
      <c r="D47" s="28"/>
      <c r="E47" s="32" t="s">
        <v>59</v>
      </c>
      <c r="F47" s="25"/>
      <c r="G47" s="33" t="s">
        <v>44</v>
      </c>
      <c r="H47" s="33">
        <v>809820.54</v>
      </c>
      <c r="I47" s="30">
        <v>300000</v>
      </c>
      <c r="J47" s="30">
        <v>-200000</v>
      </c>
      <c r="K47" s="30">
        <f t="shared" si="3"/>
        <v>100000</v>
      </c>
      <c r="L47" s="30">
        <v>200000</v>
      </c>
      <c r="M47" s="30">
        <v>300000</v>
      </c>
    </row>
    <row r="48" spans="1:13">
      <c r="A48" s="28"/>
      <c r="B48" s="23" t="s">
        <v>13</v>
      </c>
      <c r="C48" s="28"/>
      <c r="D48" s="28"/>
      <c r="E48" s="32" t="s">
        <v>60</v>
      </c>
      <c r="F48" s="25"/>
      <c r="G48" s="33" t="s">
        <v>44</v>
      </c>
      <c r="H48" s="33"/>
      <c r="I48" s="30">
        <v>100000</v>
      </c>
      <c r="J48" s="30"/>
      <c r="K48" s="30">
        <f t="shared" si="3"/>
        <v>100000</v>
      </c>
      <c r="L48" s="30">
        <v>0</v>
      </c>
      <c r="M48" s="30">
        <v>0</v>
      </c>
    </row>
    <row r="49" spans="1:13">
      <c r="A49" s="28"/>
      <c r="B49" s="23" t="s">
        <v>13</v>
      </c>
      <c r="C49" s="28"/>
      <c r="D49" s="28"/>
      <c r="E49" s="32" t="s">
        <v>61</v>
      </c>
      <c r="F49" s="25"/>
      <c r="G49" s="33" t="s">
        <v>44</v>
      </c>
      <c r="H49" s="33">
        <v>87220</v>
      </c>
      <c r="I49" s="30">
        <v>1000000</v>
      </c>
      <c r="J49" s="30">
        <v>-900000</v>
      </c>
      <c r="K49" s="30">
        <f t="shared" si="3"/>
        <v>100000</v>
      </c>
      <c r="L49" s="30">
        <v>400000</v>
      </c>
      <c r="M49" s="30">
        <v>300000</v>
      </c>
    </row>
    <row r="50" spans="1:13">
      <c r="A50" s="28"/>
      <c r="B50" s="23" t="s">
        <v>13</v>
      </c>
      <c r="C50" s="28"/>
      <c r="D50" s="28"/>
      <c r="E50" s="32" t="s">
        <v>62</v>
      </c>
      <c r="F50" s="25"/>
      <c r="G50" s="33" t="s">
        <v>44</v>
      </c>
      <c r="H50" s="33">
        <v>2528537.17</v>
      </c>
      <c r="I50" s="30">
        <v>500000</v>
      </c>
      <c r="J50" s="30">
        <v>500000</v>
      </c>
      <c r="K50" s="30">
        <f t="shared" si="3"/>
        <v>1000000</v>
      </c>
      <c r="L50" s="30">
        <v>400000</v>
      </c>
      <c r="M50" s="30">
        <v>300000</v>
      </c>
    </row>
    <row r="51" spans="1:13">
      <c r="A51" s="28"/>
      <c r="B51" s="23" t="s">
        <v>13</v>
      </c>
      <c r="C51" s="28"/>
      <c r="D51" s="28"/>
      <c r="E51" s="32" t="s">
        <v>63</v>
      </c>
      <c r="F51" s="25"/>
      <c r="G51" s="33" t="s">
        <v>44</v>
      </c>
      <c r="H51" s="33">
        <v>478754.39</v>
      </c>
      <c r="I51" s="30">
        <v>200000</v>
      </c>
      <c r="J51" s="30">
        <v>-200000</v>
      </c>
      <c r="K51" s="30">
        <f t="shared" si="3"/>
        <v>0</v>
      </c>
      <c r="L51" s="30">
        <v>0</v>
      </c>
      <c r="M51" s="30">
        <v>0</v>
      </c>
    </row>
    <row r="52" spans="1:13">
      <c r="A52" s="28"/>
      <c r="B52" s="23"/>
      <c r="C52" s="28"/>
      <c r="D52" s="28"/>
      <c r="E52" s="32" t="s">
        <v>150</v>
      </c>
      <c r="F52" s="25"/>
      <c r="G52" s="33" t="s">
        <v>44</v>
      </c>
      <c r="H52" s="33">
        <v>0</v>
      </c>
      <c r="I52" s="30">
        <v>0</v>
      </c>
      <c r="J52" s="30">
        <v>420000</v>
      </c>
      <c r="K52" s="30">
        <f t="shared" ref="K52" si="6">SUM(I52:J52)</f>
        <v>420000</v>
      </c>
      <c r="L52" s="30">
        <v>0</v>
      </c>
      <c r="M52" s="30">
        <v>0</v>
      </c>
    </row>
    <row r="53" spans="1:13">
      <c r="A53" s="28"/>
      <c r="B53" s="23" t="s">
        <v>13</v>
      </c>
      <c r="C53" s="28"/>
      <c r="D53" s="28"/>
      <c r="E53" s="32" t="s">
        <v>64</v>
      </c>
      <c r="F53" s="25"/>
      <c r="G53" s="33" t="s">
        <v>44</v>
      </c>
      <c r="H53" s="33">
        <v>42125</v>
      </c>
      <c r="I53" s="30">
        <v>500000</v>
      </c>
      <c r="J53" s="30">
        <v>-300000</v>
      </c>
      <c r="K53" s="30">
        <f t="shared" si="3"/>
        <v>200000</v>
      </c>
      <c r="L53" s="30">
        <v>100000</v>
      </c>
      <c r="M53" s="30">
        <v>0</v>
      </c>
    </row>
    <row r="54" spans="1:13">
      <c r="A54" s="28"/>
      <c r="B54" s="23" t="s">
        <v>13</v>
      </c>
      <c r="C54" s="28"/>
      <c r="D54" s="28"/>
      <c r="E54" s="32" t="s">
        <v>65</v>
      </c>
      <c r="F54" s="25"/>
      <c r="G54" s="33" t="s">
        <v>44</v>
      </c>
      <c r="H54" s="33"/>
      <c r="I54" s="30">
        <v>0</v>
      </c>
      <c r="J54" s="30"/>
      <c r="K54" s="30">
        <f t="shared" si="3"/>
        <v>0</v>
      </c>
      <c r="L54" s="30">
        <v>100000</v>
      </c>
      <c r="M54" s="30">
        <v>100000</v>
      </c>
    </row>
    <row r="55" spans="1:13">
      <c r="A55" s="28"/>
      <c r="B55" s="23" t="s">
        <v>13</v>
      </c>
      <c r="C55" s="28"/>
      <c r="D55" s="28"/>
      <c r="E55" s="32" t="s">
        <v>66</v>
      </c>
      <c r="F55" s="25"/>
      <c r="G55" s="33" t="s">
        <v>44</v>
      </c>
      <c r="H55" s="33">
        <v>835472.23</v>
      </c>
      <c r="I55" s="30">
        <v>200000</v>
      </c>
      <c r="J55" s="30">
        <v>500000</v>
      </c>
      <c r="K55" s="30">
        <f t="shared" si="3"/>
        <v>700000</v>
      </c>
      <c r="L55" s="30">
        <v>0</v>
      </c>
      <c r="M55" s="30">
        <v>0</v>
      </c>
    </row>
    <row r="56" spans="1:13">
      <c r="A56" s="28"/>
      <c r="B56" s="23" t="s">
        <v>13</v>
      </c>
      <c r="C56" s="28"/>
      <c r="D56" s="28"/>
      <c r="E56" s="32" t="s">
        <v>67</v>
      </c>
      <c r="F56" s="25"/>
      <c r="G56" s="33" t="s">
        <v>44</v>
      </c>
      <c r="H56" s="33">
        <v>739788.75</v>
      </c>
      <c r="I56" s="30">
        <v>200000</v>
      </c>
      <c r="J56" s="30">
        <v>500000</v>
      </c>
      <c r="K56" s="30">
        <f t="shared" si="3"/>
        <v>700000</v>
      </c>
      <c r="L56" s="30">
        <v>0</v>
      </c>
      <c r="M56" s="30">
        <v>0</v>
      </c>
    </row>
    <row r="57" spans="1:13">
      <c r="A57" s="28"/>
      <c r="B57" s="23"/>
      <c r="C57" s="28"/>
      <c r="D57" s="28"/>
      <c r="E57" s="32" t="s">
        <v>151</v>
      </c>
      <c r="F57" s="25"/>
      <c r="G57" s="33" t="s">
        <v>44</v>
      </c>
      <c r="H57" s="33"/>
      <c r="I57" s="30">
        <v>0</v>
      </c>
      <c r="J57" s="30">
        <v>100000</v>
      </c>
      <c r="K57" s="30">
        <f t="shared" ref="K57" si="7">SUM(I57:J57)</f>
        <v>100000</v>
      </c>
      <c r="L57" s="30">
        <v>0</v>
      </c>
      <c r="M57" s="30">
        <v>0</v>
      </c>
    </row>
    <row r="58" spans="1:13">
      <c r="A58" s="28"/>
      <c r="B58" s="23" t="s">
        <v>13</v>
      </c>
      <c r="C58" s="28"/>
      <c r="D58" s="28"/>
      <c r="E58" s="32" t="s">
        <v>68</v>
      </c>
      <c r="F58" s="25"/>
      <c r="G58" s="33" t="s">
        <v>44</v>
      </c>
      <c r="H58" s="33"/>
      <c r="I58" s="30">
        <v>0</v>
      </c>
      <c r="J58" s="30"/>
      <c r="K58" s="30">
        <f t="shared" si="3"/>
        <v>0</v>
      </c>
      <c r="L58" s="30">
        <v>100000</v>
      </c>
      <c r="M58" s="30">
        <v>100000</v>
      </c>
    </row>
    <row r="59" spans="1:13">
      <c r="A59" s="28"/>
      <c r="B59" s="23" t="s">
        <v>13</v>
      </c>
      <c r="C59" s="28"/>
      <c r="D59" s="28"/>
      <c r="E59" s="32" t="s">
        <v>69</v>
      </c>
      <c r="F59" s="25"/>
      <c r="G59" s="33" t="s">
        <v>44</v>
      </c>
      <c r="H59" s="33"/>
      <c r="I59" s="30">
        <v>100000</v>
      </c>
      <c r="J59" s="30">
        <v>-100000</v>
      </c>
      <c r="K59" s="30">
        <f t="shared" si="3"/>
        <v>0</v>
      </c>
      <c r="L59" s="30">
        <v>100000</v>
      </c>
      <c r="M59" s="30">
        <v>100000</v>
      </c>
    </row>
    <row r="60" spans="1:13">
      <c r="A60" s="28"/>
      <c r="B60" s="23" t="s">
        <v>13</v>
      </c>
      <c r="C60" s="28"/>
      <c r="D60" s="28"/>
      <c r="E60" s="32" t="s">
        <v>70</v>
      </c>
      <c r="F60" s="25"/>
      <c r="G60" s="33" t="s">
        <v>44</v>
      </c>
      <c r="H60" s="33"/>
      <c r="I60" s="30">
        <v>0</v>
      </c>
      <c r="J60" s="30"/>
      <c r="K60" s="30">
        <f t="shared" si="3"/>
        <v>0</v>
      </c>
      <c r="L60" s="30">
        <v>100000</v>
      </c>
      <c r="M60" s="30">
        <v>100000</v>
      </c>
    </row>
    <row r="61" spans="1:13">
      <c r="A61" s="28"/>
      <c r="B61" s="23" t="s">
        <v>13</v>
      </c>
      <c r="C61" s="28"/>
      <c r="D61" s="28"/>
      <c r="E61" s="32" t="s">
        <v>71</v>
      </c>
      <c r="F61" s="25"/>
      <c r="G61" s="33" t="s">
        <v>44</v>
      </c>
      <c r="H61" s="33"/>
      <c r="I61" s="30">
        <v>0</v>
      </c>
      <c r="J61" s="30"/>
      <c r="K61" s="30">
        <f t="shared" si="3"/>
        <v>0</v>
      </c>
      <c r="L61" s="30">
        <v>100000</v>
      </c>
      <c r="M61" s="30">
        <v>100000</v>
      </c>
    </row>
    <row r="62" spans="1:13">
      <c r="A62" s="28"/>
      <c r="B62" s="23" t="s">
        <v>13</v>
      </c>
      <c r="C62" s="28"/>
      <c r="D62" s="28"/>
      <c r="E62" s="32" t="s">
        <v>72</v>
      </c>
      <c r="F62" s="25"/>
      <c r="G62" s="33" t="s">
        <v>44</v>
      </c>
      <c r="H62" s="33">
        <v>0</v>
      </c>
      <c r="I62" s="30">
        <v>100000</v>
      </c>
      <c r="J62" s="30">
        <v>-100000</v>
      </c>
      <c r="K62" s="30">
        <f t="shared" si="3"/>
        <v>0</v>
      </c>
      <c r="L62" s="30">
        <v>300000</v>
      </c>
      <c r="M62" s="30">
        <v>300000</v>
      </c>
    </row>
    <row r="63" spans="1:13">
      <c r="A63" s="28"/>
      <c r="B63" s="23" t="s">
        <v>13</v>
      </c>
      <c r="C63" s="28"/>
      <c r="D63" s="28"/>
      <c r="E63" s="32" t="s">
        <v>73</v>
      </c>
      <c r="F63" s="25"/>
      <c r="G63" s="33" t="s">
        <v>44</v>
      </c>
      <c r="H63" s="33"/>
      <c r="I63" s="30">
        <v>100000</v>
      </c>
      <c r="J63" s="30">
        <v>-100000</v>
      </c>
      <c r="K63" s="30">
        <f t="shared" si="3"/>
        <v>0</v>
      </c>
      <c r="L63" s="30">
        <v>100000</v>
      </c>
      <c r="M63" s="30">
        <v>100000</v>
      </c>
    </row>
    <row r="64" spans="1:13">
      <c r="A64" s="28"/>
      <c r="B64" s="23" t="s">
        <v>13</v>
      </c>
      <c r="C64" s="28"/>
      <c r="D64" s="28"/>
      <c r="E64" s="32" t="s">
        <v>74</v>
      </c>
      <c r="F64" s="25"/>
      <c r="G64" s="33" t="s">
        <v>44</v>
      </c>
      <c r="H64" s="33"/>
      <c r="I64" s="30">
        <v>200000</v>
      </c>
      <c r="J64" s="30">
        <v>-200000</v>
      </c>
      <c r="K64" s="30">
        <f t="shared" si="3"/>
        <v>0</v>
      </c>
      <c r="L64" s="30">
        <v>200000</v>
      </c>
      <c r="M64" s="30">
        <v>0</v>
      </c>
    </row>
    <row r="65" spans="1:13">
      <c r="A65" s="28"/>
      <c r="B65" s="23" t="s">
        <v>13</v>
      </c>
      <c r="C65" s="28"/>
      <c r="D65" s="28"/>
      <c r="E65" s="32" t="s">
        <v>75</v>
      </c>
      <c r="F65" s="25"/>
      <c r="G65" s="33" t="s">
        <v>44</v>
      </c>
      <c r="H65" s="33"/>
      <c r="I65" s="30">
        <v>200000</v>
      </c>
      <c r="J65" s="30">
        <v>-100000</v>
      </c>
      <c r="K65" s="30">
        <f t="shared" si="3"/>
        <v>100000</v>
      </c>
      <c r="L65" s="30">
        <v>100000</v>
      </c>
      <c r="M65" s="30">
        <v>100000</v>
      </c>
    </row>
    <row r="66" spans="1:13">
      <c r="A66" s="28"/>
      <c r="B66" s="23" t="s">
        <v>13</v>
      </c>
      <c r="C66" s="28"/>
      <c r="D66" s="28"/>
      <c r="E66" s="32" t="s">
        <v>76</v>
      </c>
      <c r="F66" s="25"/>
      <c r="G66" s="33" t="s">
        <v>44</v>
      </c>
      <c r="H66" s="33"/>
      <c r="I66" s="30">
        <v>300000</v>
      </c>
      <c r="J66" s="30">
        <v>-300000</v>
      </c>
      <c r="K66" s="30">
        <f t="shared" si="3"/>
        <v>0</v>
      </c>
      <c r="L66" s="30">
        <v>100000</v>
      </c>
      <c r="M66" s="30">
        <v>0</v>
      </c>
    </row>
    <row r="67" spans="1:13">
      <c r="A67" s="28"/>
      <c r="B67" s="23"/>
      <c r="C67" s="28"/>
      <c r="D67" s="28"/>
      <c r="E67" s="32" t="s">
        <v>77</v>
      </c>
      <c r="F67" s="25"/>
      <c r="G67" s="33" t="s">
        <v>44</v>
      </c>
      <c r="H67" s="33"/>
      <c r="I67" s="30">
        <v>0</v>
      </c>
      <c r="J67" s="30">
        <v>240000</v>
      </c>
      <c r="K67" s="30">
        <f t="shared" ref="K67" si="8">SUM(I67:J67)</f>
        <v>240000</v>
      </c>
      <c r="L67" s="30">
        <v>200000</v>
      </c>
      <c r="M67" s="30">
        <v>200000</v>
      </c>
    </row>
    <row r="68" spans="1:13">
      <c r="A68" s="28"/>
      <c r="B68" s="23" t="s">
        <v>13</v>
      </c>
      <c r="C68" s="28"/>
      <c r="D68" s="28"/>
      <c r="E68" s="32" t="s">
        <v>152</v>
      </c>
      <c r="F68" s="25"/>
      <c r="G68" s="33" t="s">
        <v>44</v>
      </c>
      <c r="H68" s="33"/>
      <c r="I68" s="30">
        <v>0</v>
      </c>
      <c r="J68" s="30">
        <v>300000</v>
      </c>
      <c r="K68" s="30">
        <f t="shared" si="3"/>
        <v>300000</v>
      </c>
      <c r="L68" s="30">
        <v>200000</v>
      </c>
      <c r="M68" s="30">
        <v>200000</v>
      </c>
    </row>
    <row r="69" spans="1:13" ht="17.25">
      <c r="A69" s="28"/>
      <c r="B69" s="23" t="s">
        <v>13</v>
      </c>
      <c r="C69" s="24" t="s">
        <v>78</v>
      </c>
      <c r="D69" s="28"/>
      <c r="E69" s="34"/>
      <c r="F69" s="35"/>
      <c r="G69" s="36"/>
      <c r="H69" s="37">
        <f t="shared" ref="H69:M69" si="9">SUM(H70)</f>
        <v>7500</v>
      </c>
      <c r="I69" s="37">
        <f t="shared" si="9"/>
        <v>600000</v>
      </c>
      <c r="J69" s="37">
        <f t="shared" si="9"/>
        <v>100000</v>
      </c>
      <c r="K69" s="37">
        <f t="shared" si="9"/>
        <v>700000</v>
      </c>
      <c r="L69" s="37">
        <f t="shared" si="9"/>
        <v>600000</v>
      </c>
      <c r="M69" s="37">
        <f t="shared" si="9"/>
        <v>0</v>
      </c>
    </row>
    <row r="70" spans="1:13">
      <c r="A70" s="28"/>
      <c r="B70" s="23" t="s">
        <v>13</v>
      </c>
      <c r="C70" s="28"/>
      <c r="D70" s="28"/>
      <c r="E70" s="32" t="s">
        <v>79</v>
      </c>
      <c r="F70" s="25"/>
      <c r="G70" s="28" t="s">
        <v>80</v>
      </c>
      <c r="H70" s="33">
        <v>7500</v>
      </c>
      <c r="I70" s="30">
        <v>600000</v>
      </c>
      <c r="J70" s="30">
        <v>100000</v>
      </c>
      <c r="K70" s="30">
        <f t="shared" si="3"/>
        <v>700000</v>
      </c>
      <c r="L70" s="30">
        <v>600000</v>
      </c>
      <c r="M70" s="38">
        <v>0</v>
      </c>
    </row>
    <row r="71" spans="1:13" ht="25.5">
      <c r="A71" s="39" t="s">
        <v>81</v>
      </c>
      <c r="B71" s="40"/>
      <c r="C71" s="41"/>
      <c r="D71" s="41"/>
      <c r="E71" s="41"/>
      <c r="F71" s="42"/>
      <c r="G71" s="41"/>
      <c r="H71" s="43">
        <f t="shared" ref="H71:M71" si="10">SUM(H72,H85)</f>
        <v>1068662.42</v>
      </c>
      <c r="I71" s="43">
        <f t="shared" si="10"/>
        <v>1404000</v>
      </c>
      <c r="J71" s="43">
        <f t="shared" si="10"/>
        <v>-64000</v>
      </c>
      <c r="K71" s="43">
        <f t="shared" si="10"/>
        <v>1340000</v>
      </c>
      <c r="L71" s="43">
        <f t="shared" si="10"/>
        <v>1154000</v>
      </c>
      <c r="M71" s="43">
        <f t="shared" si="10"/>
        <v>2054000</v>
      </c>
    </row>
    <row r="72" spans="1:13" ht="25.5">
      <c r="A72" s="28"/>
      <c r="B72" s="44" t="s">
        <v>82</v>
      </c>
      <c r="C72" s="24" t="s">
        <v>83</v>
      </c>
      <c r="D72" s="25"/>
      <c r="E72" s="28"/>
      <c r="F72" s="28"/>
      <c r="G72" s="28"/>
      <c r="H72" s="37">
        <f t="shared" ref="H72:M72" si="11">SUM(H73:H84)</f>
        <v>907412.41999999993</v>
      </c>
      <c r="I72" s="45">
        <f t="shared" si="11"/>
        <v>1054000</v>
      </c>
      <c r="J72" s="45">
        <f t="shared" si="11"/>
        <v>186000</v>
      </c>
      <c r="K72" s="45">
        <f t="shared" si="11"/>
        <v>1240000</v>
      </c>
      <c r="L72" s="45">
        <f t="shared" si="11"/>
        <v>1054000</v>
      </c>
      <c r="M72" s="45">
        <f t="shared" si="11"/>
        <v>1054000</v>
      </c>
    </row>
    <row r="73" spans="1:13">
      <c r="A73" s="28"/>
      <c r="B73" s="44" t="s">
        <v>82</v>
      </c>
      <c r="C73" s="28"/>
      <c r="D73" s="28"/>
      <c r="E73" s="32" t="s">
        <v>84</v>
      </c>
      <c r="F73" s="25"/>
      <c r="G73" s="28" t="s">
        <v>85</v>
      </c>
      <c r="H73" s="33">
        <v>499290.03</v>
      </c>
      <c r="I73" s="30">
        <v>500000</v>
      </c>
      <c r="J73" s="30">
        <v>100000</v>
      </c>
      <c r="K73" s="30">
        <f t="shared" si="3"/>
        <v>600000</v>
      </c>
      <c r="L73" s="30">
        <v>500000</v>
      </c>
      <c r="M73" s="30">
        <v>500000</v>
      </c>
    </row>
    <row r="74" spans="1:13">
      <c r="A74" s="28"/>
      <c r="B74" s="44" t="s">
        <v>82</v>
      </c>
      <c r="C74" s="28"/>
      <c r="D74" s="28"/>
      <c r="E74" s="32" t="s">
        <v>86</v>
      </c>
      <c r="F74" s="25"/>
      <c r="G74" s="28" t="s">
        <v>85</v>
      </c>
      <c r="H74" s="33">
        <v>178274.27</v>
      </c>
      <c r="I74" s="30">
        <v>100000</v>
      </c>
      <c r="J74" s="30"/>
      <c r="K74" s="30">
        <f t="shared" si="3"/>
        <v>100000</v>
      </c>
      <c r="L74" s="30">
        <v>100000</v>
      </c>
      <c r="M74" s="30">
        <v>100000</v>
      </c>
    </row>
    <row r="75" spans="1:13">
      <c r="A75" s="28"/>
      <c r="B75" s="44" t="s">
        <v>82</v>
      </c>
      <c r="C75" s="28"/>
      <c r="D75" s="28"/>
      <c r="E75" s="32" t="s">
        <v>87</v>
      </c>
      <c r="F75" s="25"/>
      <c r="G75" s="28" t="s">
        <v>85</v>
      </c>
      <c r="H75" s="33"/>
      <c r="I75" s="30">
        <v>60000</v>
      </c>
      <c r="J75" s="30"/>
      <c r="K75" s="30">
        <f t="shared" si="3"/>
        <v>60000</v>
      </c>
      <c r="L75" s="30">
        <v>60000</v>
      </c>
      <c r="M75" s="30">
        <v>60000</v>
      </c>
    </row>
    <row r="76" spans="1:13">
      <c r="A76" s="28"/>
      <c r="B76" s="44" t="s">
        <v>82</v>
      </c>
      <c r="C76" s="28"/>
      <c r="D76" s="28"/>
      <c r="E76" s="32" t="s">
        <v>88</v>
      </c>
      <c r="F76" s="25"/>
      <c r="G76" s="28" t="s">
        <v>89</v>
      </c>
      <c r="H76" s="33">
        <v>9105</v>
      </c>
      <c r="I76" s="30">
        <v>10000</v>
      </c>
      <c r="J76" s="30"/>
      <c r="K76" s="30">
        <f t="shared" si="3"/>
        <v>10000</v>
      </c>
      <c r="L76" s="30">
        <v>10000</v>
      </c>
      <c r="M76" s="30">
        <v>10000</v>
      </c>
    </row>
    <row r="77" spans="1:13">
      <c r="A77" s="28"/>
      <c r="B77" s="44" t="s">
        <v>82</v>
      </c>
      <c r="C77" s="28"/>
      <c r="D77" s="28"/>
      <c r="E77" s="32" t="s">
        <v>90</v>
      </c>
      <c r="F77" s="25"/>
      <c r="G77" s="28" t="s">
        <v>91</v>
      </c>
      <c r="H77" s="33">
        <v>31974.86</v>
      </c>
      <c r="I77" s="30">
        <v>30000</v>
      </c>
      <c r="J77" s="30"/>
      <c r="K77" s="30">
        <f t="shared" si="3"/>
        <v>30000</v>
      </c>
      <c r="L77" s="30">
        <v>30000</v>
      </c>
      <c r="M77" s="30">
        <v>30000</v>
      </c>
    </row>
    <row r="78" spans="1:13">
      <c r="A78" s="28"/>
      <c r="B78" s="44" t="s">
        <v>82</v>
      </c>
      <c r="C78" s="22"/>
      <c r="D78" s="28"/>
      <c r="E78" s="32" t="s">
        <v>92</v>
      </c>
      <c r="F78" s="25"/>
      <c r="G78" s="28" t="s">
        <v>85</v>
      </c>
      <c r="H78" s="33">
        <v>20034.97</v>
      </c>
      <c r="I78" s="30">
        <v>20000</v>
      </c>
      <c r="J78" s="30">
        <v>25000</v>
      </c>
      <c r="K78" s="30">
        <f t="shared" ref="K78:K127" si="12">SUM(I78:J78)</f>
        <v>45000</v>
      </c>
      <c r="L78" s="30">
        <v>20000</v>
      </c>
      <c r="M78" s="30">
        <v>20000</v>
      </c>
    </row>
    <row r="79" spans="1:13">
      <c r="A79" s="28"/>
      <c r="B79" s="44" t="s">
        <v>82</v>
      </c>
      <c r="C79" s="22"/>
      <c r="D79" s="28"/>
      <c r="E79" s="32" t="s">
        <v>93</v>
      </c>
      <c r="F79" s="25"/>
      <c r="G79" s="28" t="s">
        <v>85</v>
      </c>
      <c r="H79" s="33">
        <v>9877.5</v>
      </c>
      <c r="I79" s="30">
        <v>50000</v>
      </c>
      <c r="J79" s="30"/>
      <c r="K79" s="30">
        <f t="shared" si="12"/>
        <v>50000</v>
      </c>
      <c r="L79" s="30">
        <v>50000</v>
      </c>
      <c r="M79" s="30">
        <v>50000</v>
      </c>
    </row>
    <row r="80" spans="1:13">
      <c r="A80" s="28"/>
      <c r="B80" s="44" t="s">
        <v>82</v>
      </c>
      <c r="C80" s="22"/>
      <c r="D80" s="28"/>
      <c r="E80" s="32" t="s">
        <v>94</v>
      </c>
      <c r="F80" s="25"/>
      <c r="G80" s="28" t="s">
        <v>85</v>
      </c>
      <c r="H80" s="33">
        <v>28775</v>
      </c>
      <c r="I80" s="30">
        <v>124000</v>
      </c>
      <c r="J80" s="30">
        <v>56000</v>
      </c>
      <c r="K80" s="30">
        <f t="shared" si="12"/>
        <v>180000</v>
      </c>
      <c r="L80" s="30">
        <v>124000</v>
      </c>
      <c r="M80" s="30">
        <v>124000</v>
      </c>
    </row>
    <row r="81" spans="1:13">
      <c r="A81" s="28"/>
      <c r="B81" s="44" t="s">
        <v>82</v>
      </c>
      <c r="C81" s="22"/>
      <c r="D81" s="28"/>
      <c r="E81" s="32" t="s">
        <v>95</v>
      </c>
      <c r="F81" s="25"/>
      <c r="G81" s="28"/>
      <c r="H81" s="33">
        <v>5000</v>
      </c>
      <c r="I81" s="30">
        <v>10000</v>
      </c>
      <c r="J81" s="30"/>
      <c r="K81" s="30">
        <f t="shared" si="12"/>
        <v>10000</v>
      </c>
      <c r="L81" s="30">
        <v>10000</v>
      </c>
      <c r="M81" s="30">
        <v>10000</v>
      </c>
    </row>
    <row r="82" spans="1:13">
      <c r="A82" s="28"/>
      <c r="B82" s="44" t="s">
        <v>82</v>
      </c>
      <c r="C82" s="22"/>
      <c r="D82" s="28"/>
      <c r="E82" s="32" t="s">
        <v>96</v>
      </c>
      <c r="F82" s="25"/>
      <c r="G82" s="28" t="s">
        <v>89</v>
      </c>
      <c r="H82" s="33">
        <v>59331.46</v>
      </c>
      <c r="I82" s="30">
        <v>80000</v>
      </c>
      <c r="J82" s="30"/>
      <c r="K82" s="30">
        <f t="shared" si="12"/>
        <v>80000</v>
      </c>
      <c r="L82" s="30">
        <v>80000</v>
      </c>
      <c r="M82" s="30">
        <v>80000</v>
      </c>
    </row>
    <row r="83" spans="1:13">
      <c r="A83" s="28"/>
      <c r="B83" s="44" t="s">
        <v>82</v>
      </c>
      <c r="C83" s="22"/>
      <c r="D83" s="28"/>
      <c r="E83" s="32" t="s">
        <v>97</v>
      </c>
      <c r="F83" s="25"/>
      <c r="G83" s="28" t="s">
        <v>89</v>
      </c>
      <c r="H83" s="33">
        <v>60000</v>
      </c>
      <c r="I83" s="30">
        <v>60000</v>
      </c>
      <c r="J83" s="30">
        <v>5000</v>
      </c>
      <c r="K83" s="30">
        <f t="shared" si="12"/>
        <v>65000</v>
      </c>
      <c r="L83" s="30">
        <v>60000</v>
      </c>
      <c r="M83" s="30">
        <v>60000</v>
      </c>
    </row>
    <row r="84" spans="1:13">
      <c r="A84" s="28"/>
      <c r="B84" s="44" t="s">
        <v>82</v>
      </c>
      <c r="C84" s="22"/>
      <c r="D84" s="28"/>
      <c r="E84" s="32" t="s">
        <v>98</v>
      </c>
      <c r="F84" s="25"/>
      <c r="G84" s="28"/>
      <c r="H84" s="33">
        <v>5749.33</v>
      </c>
      <c r="I84" s="30">
        <v>10000</v>
      </c>
      <c r="J84" s="30"/>
      <c r="K84" s="30">
        <f t="shared" si="12"/>
        <v>10000</v>
      </c>
      <c r="L84" s="30">
        <v>10000</v>
      </c>
      <c r="M84" s="30">
        <v>10000</v>
      </c>
    </row>
    <row r="85" spans="1:13" ht="17.25">
      <c r="A85" s="28"/>
      <c r="B85" s="23" t="s">
        <v>13</v>
      </c>
      <c r="C85" s="24" t="s">
        <v>99</v>
      </c>
      <c r="D85" s="25"/>
      <c r="E85" s="28"/>
      <c r="F85" s="28"/>
      <c r="G85" s="28"/>
      <c r="H85" s="37">
        <f>SUM(H86:H89)</f>
        <v>161250</v>
      </c>
      <c r="I85" s="45">
        <f>SUM(I86:I89)</f>
        <v>350000</v>
      </c>
      <c r="J85" s="45">
        <f t="shared" ref="J85:K85" si="13">SUM(J86:J89)</f>
        <v>-250000</v>
      </c>
      <c r="K85" s="45">
        <f t="shared" si="13"/>
        <v>100000</v>
      </c>
      <c r="L85" s="45">
        <f>SUM(L86:L89)</f>
        <v>100000</v>
      </c>
      <c r="M85" s="45">
        <f>SUM(M86:M89)</f>
        <v>1000000</v>
      </c>
    </row>
    <row r="86" spans="1:13">
      <c r="A86" s="28"/>
      <c r="B86" s="23" t="s">
        <v>13</v>
      </c>
      <c r="C86" s="22"/>
      <c r="D86" s="28"/>
      <c r="E86" s="32" t="s">
        <v>100</v>
      </c>
      <c r="F86" s="25"/>
      <c r="G86" s="28" t="s">
        <v>101</v>
      </c>
      <c r="H86" s="33">
        <v>161250</v>
      </c>
      <c r="I86" s="30">
        <v>100000</v>
      </c>
      <c r="J86" s="30"/>
      <c r="K86" s="30">
        <f t="shared" si="12"/>
        <v>100000</v>
      </c>
      <c r="L86" s="30">
        <v>0</v>
      </c>
      <c r="M86" s="30">
        <v>0</v>
      </c>
    </row>
    <row r="87" spans="1:13">
      <c r="A87" s="28"/>
      <c r="B87" s="23" t="s">
        <v>13</v>
      </c>
      <c r="C87" s="22"/>
      <c r="D87" s="28"/>
      <c r="E87" s="32" t="s">
        <v>102</v>
      </c>
      <c r="F87" s="25"/>
      <c r="G87" s="28" t="s">
        <v>103</v>
      </c>
      <c r="H87" s="33"/>
      <c r="I87" s="30">
        <v>100000</v>
      </c>
      <c r="J87" s="30">
        <v>-100000</v>
      </c>
      <c r="K87" s="30">
        <f t="shared" si="12"/>
        <v>0</v>
      </c>
      <c r="L87" s="30">
        <v>100000</v>
      </c>
      <c r="M87" s="30">
        <v>0</v>
      </c>
    </row>
    <row r="88" spans="1:13">
      <c r="A88" s="28"/>
      <c r="B88" s="23" t="s">
        <v>13</v>
      </c>
      <c r="C88" s="22"/>
      <c r="D88" s="28"/>
      <c r="E88" s="32" t="s">
        <v>104</v>
      </c>
      <c r="F88" s="25"/>
      <c r="G88" s="28"/>
      <c r="H88" s="33"/>
      <c r="I88" s="30">
        <v>150000</v>
      </c>
      <c r="J88" s="30">
        <v>-150000</v>
      </c>
      <c r="K88" s="30">
        <f t="shared" si="12"/>
        <v>0</v>
      </c>
      <c r="L88" s="30">
        <v>0</v>
      </c>
      <c r="M88" s="30">
        <v>0</v>
      </c>
    </row>
    <row r="89" spans="1:13">
      <c r="A89" s="28"/>
      <c r="B89" s="23" t="s">
        <v>13</v>
      </c>
      <c r="C89" s="22"/>
      <c r="D89" s="28"/>
      <c r="E89" s="32" t="s">
        <v>105</v>
      </c>
      <c r="F89" s="25"/>
      <c r="G89" s="28"/>
      <c r="H89" s="33"/>
      <c r="I89" s="30">
        <v>0</v>
      </c>
      <c r="J89" s="30"/>
      <c r="K89" s="30">
        <f t="shared" si="12"/>
        <v>0</v>
      </c>
      <c r="L89" s="30">
        <v>0</v>
      </c>
      <c r="M89" s="30">
        <v>1000000</v>
      </c>
    </row>
    <row r="90" spans="1:13">
      <c r="A90" s="14" t="s">
        <v>106</v>
      </c>
      <c r="B90" s="46"/>
      <c r="C90" s="16"/>
      <c r="D90" s="47"/>
      <c r="E90" s="47"/>
      <c r="F90" s="47"/>
      <c r="G90" s="47"/>
      <c r="H90" s="48">
        <f>SUM(H91)</f>
        <v>2785086.03</v>
      </c>
      <c r="I90" s="48">
        <f>SUM(I91)</f>
        <v>4204500</v>
      </c>
      <c r="J90" s="48">
        <f t="shared" ref="J90:K90" si="14">SUM(J91)</f>
        <v>630000</v>
      </c>
      <c r="K90" s="48">
        <f t="shared" si="14"/>
        <v>4834500</v>
      </c>
      <c r="L90" s="48">
        <f>SUM(L91)</f>
        <v>1150000</v>
      </c>
      <c r="M90" s="48">
        <f>SUM(M91)</f>
        <v>1150000</v>
      </c>
    </row>
    <row r="91" spans="1:13" ht="25.5">
      <c r="A91" s="39" t="s">
        <v>107</v>
      </c>
      <c r="B91" s="40"/>
      <c r="C91" s="39"/>
      <c r="D91" s="41"/>
      <c r="E91" s="41"/>
      <c r="F91" s="41"/>
      <c r="G91" s="41"/>
      <c r="H91" s="43">
        <f>SUM(H92,H95,H97,H100)</f>
        <v>2785086.03</v>
      </c>
      <c r="I91" s="43">
        <f t="shared" ref="I91:K91" si="15">SUM(I92,I95,I97,I100)</f>
        <v>4204500</v>
      </c>
      <c r="J91" s="43">
        <f t="shared" si="15"/>
        <v>630000</v>
      </c>
      <c r="K91" s="43">
        <f t="shared" si="15"/>
        <v>4834500</v>
      </c>
      <c r="L91" s="43">
        <f t="shared" ref="L91" si="16">SUM(L92,L95,L97,L100)</f>
        <v>1150000</v>
      </c>
      <c r="M91" s="43">
        <f t="shared" ref="M91" si="17">SUM(M92,M95,M97,M100)</f>
        <v>1150000</v>
      </c>
    </row>
    <row r="92" spans="1:13" ht="25.5">
      <c r="A92" s="28"/>
      <c r="B92" s="23" t="s">
        <v>13</v>
      </c>
      <c r="C92" s="24" t="s">
        <v>108</v>
      </c>
      <c r="D92" s="25"/>
      <c r="E92" s="28"/>
      <c r="F92" s="28"/>
      <c r="G92" s="28"/>
      <c r="H92" s="56">
        <f>SUM(H93:H94)</f>
        <v>852393.07</v>
      </c>
      <c r="I92" s="49">
        <f>SUM(I93:I94)</f>
        <v>2854500</v>
      </c>
      <c r="J92" s="49">
        <f t="shared" ref="J92:K92" si="18">SUM(J93:J94)</f>
        <v>500000</v>
      </c>
      <c r="K92" s="49">
        <f t="shared" si="18"/>
        <v>3354500</v>
      </c>
      <c r="L92" s="49">
        <f>SUM(L93:L94)</f>
        <v>1000000</v>
      </c>
      <c r="M92" s="49">
        <f>SUM(M93:M94)</f>
        <v>1000000</v>
      </c>
    </row>
    <row r="93" spans="1:13">
      <c r="A93" s="28"/>
      <c r="B93" s="23" t="s">
        <v>13</v>
      </c>
      <c r="C93" s="22"/>
      <c r="D93" s="28"/>
      <c r="E93" s="32" t="s">
        <v>109</v>
      </c>
      <c r="F93" s="25"/>
      <c r="G93" s="28" t="s">
        <v>110</v>
      </c>
      <c r="H93" s="33">
        <v>852393.07</v>
      </c>
      <c r="I93" s="30">
        <v>600000</v>
      </c>
      <c r="J93" s="30">
        <v>500000</v>
      </c>
      <c r="K93" s="30">
        <f t="shared" si="12"/>
        <v>1100000</v>
      </c>
      <c r="L93" s="30">
        <v>1000000</v>
      </c>
      <c r="M93" s="30">
        <v>1000000</v>
      </c>
    </row>
    <row r="94" spans="1:13">
      <c r="A94" s="28"/>
      <c r="B94" s="23" t="s">
        <v>13</v>
      </c>
      <c r="C94" s="22"/>
      <c r="D94" s="28"/>
      <c r="E94" s="32" t="s">
        <v>111</v>
      </c>
      <c r="F94" s="25"/>
      <c r="G94" s="28" t="s">
        <v>112</v>
      </c>
      <c r="H94" s="50">
        <v>0</v>
      </c>
      <c r="I94" s="30">
        <v>2254500</v>
      </c>
      <c r="J94" s="30"/>
      <c r="K94" s="30">
        <f t="shared" si="12"/>
        <v>2254500</v>
      </c>
      <c r="L94" s="30">
        <v>0</v>
      </c>
      <c r="M94" s="30">
        <v>0</v>
      </c>
    </row>
    <row r="95" spans="1:13" ht="25.5">
      <c r="A95" s="28"/>
      <c r="B95" s="23" t="s">
        <v>13</v>
      </c>
      <c r="C95" s="24" t="s">
        <v>155</v>
      </c>
      <c r="D95" s="28"/>
      <c r="E95" s="32"/>
      <c r="F95" s="25"/>
      <c r="G95" s="28"/>
      <c r="H95" s="56">
        <f>SUM(H96)</f>
        <v>0</v>
      </c>
      <c r="I95" s="49">
        <f>SUM(I96)</f>
        <v>0</v>
      </c>
      <c r="J95" s="49">
        <f t="shared" ref="J95:K95" si="19">SUM(J96)</f>
        <v>150000</v>
      </c>
      <c r="K95" s="49">
        <f t="shared" si="19"/>
        <v>150000</v>
      </c>
      <c r="L95" s="49">
        <f>SUM(L96)</f>
        <v>0</v>
      </c>
      <c r="M95" s="49">
        <f>SUM(M96)</f>
        <v>0</v>
      </c>
    </row>
    <row r="96" spans="1:13">
      <c r="A96" s="28"/>
      <c r="B96" s="23"/>
      <c r="C96" s="22"/>
      <c r="D96" s="28"/>
      <c r="E96" s="32" t="s">
        <v>154</v>
      </c>
      <c r="F96" s="25"/>
      <c r="G96" s="28"/>
      <c r="H96" s="50"/>
      <c r="I96" s="30"/>
      <c r="J96" s="30">
        <v>150000</v>
      </c>
      <c r="K96" s="30">
        <f t="shared" ref="K96" si="20">SUM(I96:J96)</f>
        <v>150000</v>
      </c>
      <c r="L96" s="30"/>
      <c r="M96" s="30"/>
    </row>
    <row r="97" spans="1:13" ht="33.75">
      <c r="A97" s="28"/>
      <c r="B97" s="23" t="s">
        <v>13</v>
      </c>
      <c r="C97" s="24" t="s">
        <v>113</v>
      </c>
      <c r="D97" s="28"/>
      <c r="E97" s="32"/>
      <c r="F97" s="25"/>
      <c r="G97" s="28"/>
      <c r="H97" s="56">
        <f>SUM(H98:H99)</f>
        <v>1932692.96</v>
      </c>
      <c r="I97" s="56">
        <f>SUM(I98:I99)</f>
        <v>300000</v>
      </c>
      <c r="J97" s="56">
        <f>SUM(J98:J99)</f>
        <v>700000</v>
      </c>
      <c r="K97" s="56">
        <f t="shared" ref="K97:M97" si="21">SUM(K98:K99)</f>
        <v>1000000</v>
      </c>
      <c r="L97" s="56">
        <f t="shared" si="21"/>
        <v>150000</v>
      </c>
      <c r="M97" s="56">
        <f t="shared" si="21"/>
        <v>150000</v>
      </c>
    </row>
    <row r="98" spans="1:13">
      <c r="A98" s="28"/>
      <c r="B98" s="23" t="s">
        <v>13</v>
      </c>
      <c r="C98" s="22"/>
      <c r="D98" s="28"/>
      <c r="E98" s="32" t="s">
        <v>114</v>
      </c>
      <c r="F98" s="25"/>
      <c r="G98" s="28"/>
      <c r="H98" s="50">
        <v>1932692.96</v>
      </c>
      <c r="I98" s="30">
        <v>300000</v>
      </c>
      <c r="J98" s="30">
        <v>650000</v>
      </c>
      <c r="K98" s="30">
        <f t="shared" si="12"/>
        <v>950000</v>
      </c>
      <c r="L98" s="30">
        <v>150000</v>
      </c>
      <c r="M98" s="30">
        <v>150000</v>
      </c>
    </row>
    <row r="99" spans="1:13">
      <c r="A99" s="28"/>
      <c r="B99" s="23" t="s">
        <v>13</v>
      </c>
      <c r="C99" s="22"/>
      <c r="D99" s="28"/>
      <c r="E99" s="32" t="s">
        <v>153</v>
      </c>
      <c r="F99" s="25"/>
      <c r="G99" s="28"/>
      <c r="H99" s="50"/>
      <c r="I99" s="30"/>
      <c r="J99" s="30">
        <v>50000</v>
      </c>
      <c r="K99" s="30">
        <f t="shared" si="12"/>
        <v>50000</v>
      </c>
      <c r="L99" s="30"/>
      <c r="M99" s="30"/>
    </row>
    <row r="100" spans="1:13" ht="17.25">
      <c r="A100" s="28"/>
      <c r="B100" s="23" t="s">
        <v>13</v>
      </c>
      <c r="C100" s="24" t="s">
        <v>115</v>
      </c>
      <c r="D100" s="25"/>
      <c r="E100" s="28"/>
      <c r="F100" s="28"/>
      <c r="G100" s="28"/>
      <c r="H100" s="56">
        <f>SUM(H101)</f>
        <v>0</v>
      </c>
      <c r="I100" s="49">
        <f>SUM(I101)</f>
        <v>1050000</v>
      </c>
      <c r="J100" s="49">
        <f t="shared" ref="J100:K100" si="22">SUM(J101)</f>
        <v>-720000</v>
      </c>
      <c r="K100" s="49">
        <f t="shared" si="22"/>
        <v>330000</v>
      </c>
      <c r="L100" s="49">
        <f>SUM(L101)</f>
        <v>0</v>
      </c>
      <c r="M100" s="49">
        <f>SUM(M101)</f>
        <v>0</v>
      </c>
    </row>
    <row r="101" spans="1:13">
      <c r="A101" s="28"/>
      <c r="B101" s="44" t="s">
        <v>13</v>
      </c>
      <c r="C101" s="22"/>
      <c r="D101" s="28"/>
      <c r="E101" s="32" t="s">
        <v>156</v>
      </c>
      <c r="F101" s="25"/>
      <c r="G101" s="28" t="s">
        <v>116</v>
      </c>
      <c r="H101" s="50"/>
      <c r="I101" s="30">
        <v>1050000</v>
      </c>
      <c r="J101" s="30">
        <v>-720000</v>
      </c>
      <c r="K101" s="30">
        <f t="shared" si="12"/>
        <v>330000</v>
      </c>
      <c r="L101" s="30">
        <v>0</v>
      </c>
      <c r="M101" s="30">
        <v>0</v>
      </c>
    </row>
    <row r="102" spans="1:13">
      <c r="A102" s="51" t="s">
        <v>117</v>
      </c>
      <c r="B102" s="52"/>
      <c r="C102" s="16"/>
      <c r="D102" s="47"/>
      <c r="E102" s="47"/>
      <c r="F102" s="47"/>
      <c r="G102" s="47"/>
      <c r="H102" s="53">
        <f>SUM(H103,H116)</f>
        <v>1367823.2500000002</v>
      </c>
      <c r="I102" s="53">
        <f>SUM(I103,I116)</f>
        <v>1616282</v>
      </c>
      <c r="J102" s="53">
        <f t="shared" ref="J102:K102" si="23">SUM(J103,J116)</f>
        <v>63346</v>
      </c>
      <c r="K102" s="53">
        <f t="shared" si="23"/>
        <v>1679628</v>
      </c>
      <c r="L102" s="53">
        <f>SUM(L103,L116)</f>
        <v>1188282</v>
      </c>
      <c r="M102" s="53">
        <f>SUM(M103,M116)</f>
        <v>1188282</v>
      </c>
    </row>
    <row r="103" spans="1:13" ht="17.25">
      <c r="A103" s="39" t="s">
        <v>118</v>
      </c>
      <c r="B103" s="40"/>
      <c r="C103" s="20"/>
      <c r="D103" s="41"/>
      <c r="E103" s="41"/>
      <c r="F103" s="41"/>
      <c r="G103" s="41"/>
      <c r="H103" s="54">
        <f>SUM(H104,H108,H112,H114)</f>
        <v>1347258.6800000002</v>
      </c>
      <c r="I103" s="54">
        <f>SUM(I104,I108,I112,I114)</f>
        <v>1374282</v>
      </c>
      <c r="J103" s="54">
        <f t="shared" ref="J103:K103" si="24">SUM(J104,J108,J112,J114)</f>
        <v>63346</v>
      </c>
      <c r="K103" s="54">
        <f t="shared" si="24"/>
        <v>1437628</v>
      </c>
      <c r="L103" s="54">
        <f>SUM(L104,L108,L112,L114)</f>
        <v>1146282</v>
      </c>
      <c r="M103" s="54">
        <f>SUM(M104,M108,M112,M114)</f>
        <v>1146282</v>
      </c>
    </row>
    <row r="104" spans="1:13" ht="25.5">
      <c r="A104" s="28"/>
      <c r="B104" s="44"/>
      <c r="C104" s="24" t="s">
        <v>119</v>
      </c>
      <c r="D104" s="25"/>
      <c r="E104" s="33"/>
      <c r="F104" s="30"/>
      <c r="G104" s="33"/>
      <c r="H104" s="56">
        <f>SUM(H105:H107)</f>
        <v>114426.67</v>
      </c>
      <c r="I104" s="49">
        <f>SUM(I105:I107)</f>
        <v>125000</v>
      </c>
      <c r="J104" s="49">
        <f t="shared" ref="J104:K104" si="25">SUM(J105:J107)</f>
        <v>15500</v>
      </c>
      <c r="K104" s="49">
        <f t="shared" si="25"/>
        <v>140500</v>
      </c>
      <c r="L104" s="49">
        <f>SUM(L105:L107)</f>
        <v>125000</v>
      </c>
      <c r="M104" s="49">
        <f>SUM(M105:M107)</f>
        <v>125000</v>
      </c>
    </row>
    <row r="105" spans="1:13">
      <c r="A105" s="28"/>
      <c r="B105" s="44" t="s">
        <v>82</v>
      </c>
      <c r="C105" s="22"/>
      <c r="D105" s="28"/>
      <c r="E105" s="32" t="s">
        <v>120</v>
      </c>
      <c r="F105" s="25"/>
      <c r="G105" s="28"/>
      <c r="H105" s="50">
        <v>5000</v>
      </c>
      <c r="I105" s="30">
        <v>6000</v>
      </c>
      <c r="J105" s="30"/>
      <c r="K105" s="30">
        <f t="shared" si="12"/>
        <v>6000</v>
      </c>
      <c r="L105" s="30">
        <v>6000</v>
      </c>
      <c r="M105" s="30">
        <v>6000</v>
      </c>
    </row>
    <row r="106" spans="1:13">
      <c r="A106" s="28"/>
      <c r="B106" s="44" t="s">
        <v>82</v>
      </c>
      <c r="C106" s="22"/>
      <c r="D106" s="28"/>
      <c r="E106" s="32" t="s">
        <v>121</v>
      </c>
      <c r="F106" s="25"/>
      <c r="G106" s="28"/>
      <c r="H106" s="50">
        <v>3000</v>
      </c>
      <c r="I106" s="30">
        <v>4000</v>
      </c>
      <c r="J106" s="30"/>
      <c r="K106" s="30">
        <f t="shared" si="12"/>
        <v>4000</v>
      </c>
      <c r="L106" s="30">
        <v>4000</v>
      </c>
      <c r="M106" s="30">
        <v>4000</v>
      </c>
    </row>
    <row r="107" spans="1:13">
      <c r="A107" s="28"/>
      <c r="B107" s="44" t="s">
        <v>82</v>
      </c>
      <c r="C107" s="22"/>
      <c r="D107" s="28"/>
      <c r="E107" s="32" t="s">
        <v>122</v>
      </c>
      <c r="F107" s="25"/>
      <c r="G107" s="28"/>
      <c r="H107" s="50">
        <v>106426.67</v>
      </c>
      <c r="I107" s="30">
        <v>115000</v>
      </c>
      <c r="J107" s="30">
        <v>15500</v>
      </c>
      <c r="K107" s="30">
        <f t="shared" si="12"/>
        <v>130500</v>
      </c>
      <c r="L107" s="30">
        <v>115000</v>
      </c>
      <c r="M107" s="30">
        <v>115000</v>
      </c>
    </row>
    <row r="108" spans="1:13" ht="25.5">
      <c r="A108" s="28"/>
      <c r="B108" s="44"/>
      <c r="C108" s="24" t="s">
        <v>123</v>
      </c>
      <c r="E108" s="55"/>
      <c r="F108" s="25"/>
      <c r="G108" s="28"/>
      <c r="H108" s="56">
        <f>SUM(H109:H111)</f>
        <v>443006.61</v>
      </c>
      <c r="I108" s="49">
        <f>SUM(I109:I111)</f>
        <v>348000</v>
      </c>
      <c r="J108" s="49">
        <f t="shared" ref="J108:K108" si="26">SUM(J109:J111)</f>
        <v>70000</v>
      </c>
      <c r="K108" s="49">
        <f t="shared" si="26"/>
        <v>418000</v>
      </c>
      <c r="L108" s="49">
        <f>SUM(L109:L111)</f>
        <v>90000</v>
      </c>
      <c r="M108" s="49">
        <f>SUM(M109:M111)</f>
        <v>90000</v>
      </c>
    </row>
    <row r="109" spans="1:13">
      <c r="A109" s="28"/>
      <c r="B109" s="44" t="s">
        <v>82</v>
      </c>
      <c r="C109" s="28"/>
      <c r="D109" s="28"/>
      <c r="E109" s="32" t="s">
        <v>124</v>
      </c>
      <c r="F109" s="25"/>
      <c r="G109" s="28"/>
      <c r="H109" s="50">
        <v>59692.42</v>
      </c>
      <c r="I109" s="30">
        <v>60000</v>
      </c>
      <c r="J109" s="30"/>
      <c r="K109" s="30">
        <f t="shared" si="12"/>
        <v>60000</v>
      </c>
      <c r="L109" s="30">
        <v>60000</v>
      </c>
      <c r="M109" s="30">
        <v>60000</v>
      </c>
    </row>
    <row r="110" spans="1:13">
      <c r="A110" s="28"/>
      <c r="B110" s="44" t="s">
        <v>82</v>
      </c>
      <c r="C110" s="28"/>
      <c r="D110" s="28"/>
      <c r="E110" s="32" t="s">
        <v>125</v>
      </c>
      <c r="F110" s="25"/>
      <c r="G110" s="28"/>
      <c r="H110" s="50">
        <v>5995.59</v>
      </c>
      <c r="I110" s="30">
        <v>10000</v>
      </c>
      <c r="J110" s="30"/>
      <c r="K110" s="30">
        <f t="shared" si="12"/>
        <v>10000</v>
      </c>
      <c r="L110" s="30">
        <v>30000</v>
      </c>
      <c r="M110" s="30">
        <v>30000</v>
      </c>
    </row>
    <row r="111" spans="1:13">
      <c r="A111" s="28"/>
      <c r="B111" s="44" t="s">
        <v>82</v>
      </c>
      <c r="C111" s="28"/>
      <c r="D111" s="28"/>
      <c r="E111" s="32" t="s">
        <v>126</v>
      </c>
      <c r="F111" s="25"/>
      <c r="G111" s="28" t="s">
        <v>127</v>
      </c>
      <c r="H111" s="50">
        <v>377318.6</v>
      </c>
      <c r="I111" s="30">
        <v>278000</v>
      </c>
      <c r="J111" s="30">
        <v>70000</v>
      </c>
      <c r="K111" s="30">
        <f t="shared" si="12"/>
        <v>348000</v>
      </c>
      <c r="L111" s="30">
        <v>0</v>
      </c>
      <c r="M111" s="30">
        <v>0</v>
      </c>
    </row>
    <row r="112" spans="1:13" ht="17.25">
      <c r="A112" s="28"/>
      <c r="B112" s="44" t="s">
        <v>82</v>
      </c>
      <c r="C112" s="24" t="s">
        <v>128</v>
      </c>
      <c r="D112" s="28"/>
      <c r="E112" s="28"/>
      <c r="F112" s="28"/>
      <c r="G112" s="28"/>
      <c r="H112" s="56">
        <f>SUM(H113)</f>
        <v>0</v>
      </c>
      <c r="I112" s="56">
        <f>SUM(I113)</f>
        <v>120000</v>
      </c>
      <c r="J112" s="56">
        <f t="shared" ref="J112:K112" si="27">SUM(J113)</f>
        <v>0</v>
      </c>
      <c r="K112" s="56">
        <f t="shared" si="27"/>
        <v>120000</v>
      </c>
      <c r="L112" s="56">
        <f>SUM(L113)</f>
        <v>150000</v>
      </c>
      <c r="M112" s="56">
        <f>SUM(M113)</f>
        <v>150000</v>
      </c>
    </row>
    <row r="113" spans="1:14">
      <c r="A113" s="28"/>
      <c r="B113" s="44" t="s">
        <v>82</v>
      </c>
      <c r="C113" s="22"/>
      <c r="D113" s="28"/>
      <c r="E113" s="32" t="s">
        <v>129</v>
      </c>
      <c r="F113" s="25"/>
      <c r="G113" s="28" t="s">
        <v>127</v>
      </c>
      <c r="H113" s="50"/>
      <c r="I113" s="30">
        <v>120000</v>
      </c>
      <c r="J113" s="30"/>
      <c r="K113" s="30">
        <f t="shared" si="12"/>
        <v>120000</v>
      </c>
      <c r="L113" s="30">
        <v>150000</v>
      </c>
      <c r="M113" s="30">
        <v>150000</v>
      </c>
    </row>
    <row r="114" spans="1:14" ht="25.5">
      <c r="A114" s="28"/>
      <c r="B114" s="44" t="s">
        <v>130</v>
      </c>
      <c r="C114" s="24" t="s">
        <v>131</v>
      </c>
      <c r="D114" s="25"/>
      <c r="E114" s="33"/>
      <c r="F114" s="30"/>
      <c r="G114" s="33"/>
      <c r="H114" s="56">
        <f>SUM(H115)</f>
        <v>789825.4</v>
      </c>
      <c r="I114" s="56">
        <f>SUM(I115)</f>
        <v>781282</v>
      </c>
      <c r="J114" s="56">
        <f t="shared" ref="J114:K114" si="28">SUM(J115)</f>
        <v>-22154</v>
      </c>
      <c r="K114" s="56">
        <f t="shared" si="28"/>
        <v>759128</v>
      </c>
      <c r="L114" s="56">
        <f>SUM(L115)</f>
        <v>781282</v>
      </c>
      <c r="M114" s="56">
        <f>SUM(M115)</f>
        <v>781282</v>
      </c>
    </row>
    <row r="115" spans="1:14">
      <c r="A115" s="28"/>
      <c r="B115" s="44" t="s">
        <v>130</v>
      </c>
      <c r="C115" s="22"/>
      <c r="D115" s="25"/>
      <c r="E115" s="32" t="s">
        <v>132</v>
      </c>
      <c r="F115" s="28"/>
      <c r="G115" s="28"/>
      <c r="H115" s="33">
        <v>789825.4</v>
      </c>
      <c r="I115" s="30">
        <v>781282</v>
      </c>
      <c r="J115" s="30">
        <v>-22154</v>
      </c>
      <c r="K115" s="30">
        <f t="shared" si="12"/>
        <v>759128</v>
      </c>
      <c r="L115" s="30">
        <v>781282</v>
      </c>
      <c r="M115" s="30">
        <v>781282</v>
      </c>
    </row>
    <row r="116" spans="1:14" ht="17.25">
      <c r="A116" s="39" t="s">
        <v>133</v>
      </c>
      <c r="B116" s="40"/>
      <c r="C116" s="39"/>
      <c r="D116" s="41"/>
      <c r="E116" s="41"/>
      <c r="F116" s="41"/>
      <c r="G116" s="41"/>
      <c r="H116" s="54">
        <f>SUM(H117,H120)</f>
        <v>20564.57</v>
      </c>
      <c r="I116" s="54">
        <f>SUM(I117,I120)</f>
        <v>242000</v>
      </c>
      <c r="J116" s="54">
        <f t="shared" ref="J116:K116" si="29">SUM(J117,J120)</f>
        <v>0</v>
      </c>
      <c r="K116" s="54">
        <f t="shared" si="29"/>
        <v>242000</v>
      </c>
      <c r="L116" s="54">
        <f>SUM(L117,L120)</f>
        <v>42000</v>
      </c>
      <c r="M116" s="54">
        <f>SUM(M117,M120)</f>
        <v>42000</v>
      </c>
      <c r="N116" s="57"/>
    </row>
    <row r="117" spans="1:14" ht="17.25">
      <c r="A117" s="28"/>
      <c r="B117" s="44" t="s">
        <v>134</v>
      </c>
      <c r="C117" s="24" t="s">
        <v>135</v>
      </c>
      <c r="D117" s="25"/>
      <c r="E117" s="28"/>
      <c r="F117" s="28"/>
      <c r="G117" s="28"/>
      <c r="H117" s="56">
        <f>SUM(H118,H119)</f>
        <v>20564.57</v>
      </c>
      <c r="I117" s="56">
        <f>SUM(I118,I119)</f>
        <v>42000</v>
      </c>
      <c r="J117" s="56">
        <f t="shared" ref="J117:K117" si="30">SUM(J118,J119)</f>
        <v>0</v>
      </c>
      <c r="K117" s="56">
        <f t="shared" si="30"/>
        <v>42000</v>
      </c>
      <c r="L117" s="56">
        <f>SUM(L118,L119)</f>
        <v>42000</v>
      </c>
      <c r="M117" s="56">
        <f>SUM(M118,M119)</f>
        <v>42000</v>
      </c>
    </row>
    <row r="118" spans="1:14">
      <c r="A118" s="28"/>
      <c r="B118" s="44" t="s">
        <v>134</v>
      </c>
      <c r="C118" s="22"/>
      <c r="D118" s="28"/>
      <c r="E118" s="32" t="s">
        <v>136</v>
      </c>
      <c r="F118" s="25"/>
      <c r="G118" s="28" t="s">
        <v>91</v>
      </c>
      <c r="H118" s="50">
        <v>20564.57</v>
      </c>
      <c r="I118" s="30">
        <v>27000</v>
      </c>
      <c r="J118" s="30"/>
      <c r="K118" s="30">
        <f t="shared" si="12"/>
        <v>27000</v>
      </c>
      <c r="L118" s="30">
        <v>27000</v>
      </c>
      <c r="M118" s="30">
        <v>27000</v>
      </c>
    </row>
    <row r="119" spans="1:14">
      <c r="A119" s="28"/>
      <c r="B119" s="44" t="s">
        <v>134</v>
      </c>
      <c r="C119" s="22"/>
      <c r="D119" s="28"/>
      <c r="E119" s="32" t="s">
        <v>137</v>
      </c>
      <c r="F119" s="25"/>
      <c r="G119" s="28"/>
      <c r="H119" s="50"/>
      <c r="I119" s="30">
        <v>15000</v>
      </c>
      <c r="J119" s="30"/>
      <c r="K119" s="30">
        <f t="shared" si="12"/>
        <v>15000</v>
      </c>
      <c r="L119" s="30">
        <v>15000</v>
      </c>
      <c r="M119" s="30">
        <v>15000</v>
      </c>
    </row>
    <row r="120" spans="1:14" ht="17.25">
      <c r="A120" s="28"/>
      <c r="B120" s="23" t="s">
        <v>13</v>
      </c>
      <c r="C120" s="24" t="s">
        <v>115</v>
      </c>
      <c r="D120" s="25"/>
      <c r="E120" s="33"/>
      <c r="F120" s="30"/>
      <c r="G120" s="33"/>
      <c r="H120" s="56">
        <f>SUM(H121)</f>
        <v>0</v>
      </c>
      <c r="I120" s="56">
        <f>SUM(I121)</f>
        <v>200000</v>
      </c>
      <c r="J120" s="56">
        <f t="shared" ref="J120:K120" si="31">SUM(J121)</f>
        <v>0</v>
      </c>
      <c r="K120" s="56">
        <f t="shared" si="31"/>
        <v>200000</v>
      </c>
      <c r="L120" s="56">
        <f>SUM(L121)</f>
        <v>0</v>
      </c>
      <c r="M120" s="56">
        <f>SUM(M121)</f>
        <v>0</v>
      </c>
    </row>
    <row r="121" spans="1:14">
      <c r="A121" s="28"/>
      <c r="B121" s="23" t="s">
        <v>13</v>
      </c>
      <c r="C121" s="22"/>
      <c r="D121" s="25"/>
      <c r="E121" s="32" t="s">
        <v>138</v>
      </c>
      <c r="F121" s="28"/>
      <c r="G121" s="28"/>
      <c r="H121" s="50"/>
      <c r="I121" s="30">
        <v>200000</v>
      </c>
      <c r="J121" s="30"/>
      <c r="K121" s="30">
        <f t="shared" si="12"/>
        <v>200000</v>
      </c>
      <c r="L121" s="30">
        <v>0</v>
      </c>
      <c r="M121" s="30">
        <v>0</v>
      </c>
    </row>
    <row r="122" spans="1:14">
      <c r="A122" s="14" t="s">
        <v>139</v>
      </c>
      <c r="B122" s="58"/>
      <c r="C122" s="16"/>
      <c r="D122" s="59"/>
      <c r="E122" s="14"/>
      <c r="F122" s="47"/>
      <c r="G122" s="47"/>
      <c r="H122" s="53">
        <f t="shared" ref="H122:M123" si="32">SUM(H123)</f>
        <v>36875</v>
      </c>
      <c r="I122" s="53">
        <f t="shared" si="32"/>
        <v>3250000</v>
      </c>
      <c r="J122" s="53">
        <f t="shared" si="32"/>
        <v>-3050000</v>
      </c>
      <c r="K122" s="53">
        <f t="shared" si="32"/>
        <v>200000</v>
      </c>
      <c r="L122" s="53">
        <f t="shared" si="32"/>
        <v>250000</v>
      </c>
      <c r="M122" s="53">
        <f t="shared" si="32"/>
        <v>1100000</v>
      </c>
    </row>
    <row r="123" spans="1:14">
      <c r="A123" s="18" t="s">
        <v>12</v>
      </c>
      <c r="B123" s="60"/>
      <c r="C123" s="20"/>
      <c r="D123" s="61"/>
      <c r="E123" s="18"/>
      <c r="F123" s="62"/>
      <c r="G123" s="41"/>
      <c r="H123" s="54">
        <f t="shared" si="32"/>
        <v>36875</v>
      </c>
      <c r="I123" s="54">
        <f t="shared" si="32"/>
        <v>3250000</v>
      </c>
      <c r="J123" s="54">
        <f t="shared" si="32"/>
        <v>-3050000</v>
      </c>
      <c r="K123" s="54">
        <f t="shared" si="32"/>
        <v>200000</v>
      </c>
      <c r="L123" s="54">
        <f t="shared" si="32"/>
        <v>250000</v>
      </c>
      <c r="M123" s="54">
        <f t="shared" si="32"/>
        <v>1100000</v>
      </c>
    </row>
    <row r="124" spans="1:14" ht="25.5">
      <c r="A124" s="36"/>
      <c r="B124" s="63" t="s">
        <v>13</v>
      </c>
      <c r="C124" s="24" t="s">
        <v>140</v>
      </c>
      <c r="D124" s="64"/>
      <c r="E124" s="36"/>
      <c r="F124" s="65"/>
      <c r="G124" s="36"/>
      <c r="H124" s="56">
        <f>SUM(H125:H127)</f>
        <v>36875</v>
      </c>
      <c r="I124" s="56">
        <f>SUM(I125:I127)</f>
        <v>3250000</v>
      </c>
      <c r="J124" s="56">
        <f t="shared" ref="J124:K124" si="33">SUM(J125:J127)</f>
        <v>-3050000</v>
      </c>
      <c r="K124" s="56">
        <f t="shared" si="33"/>
        <v>200000</v>
      </c>
      <c r="L124" s="56">
        <f>SUM(L125:L127)</f>
        <v>250000</v>
      </c>
      <c r="M124" s="56">
        <f>SUM(M125:M127)</f>
        <v>1100000</v>
      </c>
    </row>
    <row r="125" spans="1:14">
      <c r="A125" s="36"/>
      <c r="B125" s="63" t="s">
        <v>13</v>
      </c>
      <c r="C125" s="36"/>
      <c r="D125" s="65"/>
      <c r="E125" s="32" t="s">
        <v>141</v>
      </c>
      <c r="F125" s="64"/>
      <c r="G125" s="36"/>
      <c r="H125" s="50"/>
      <c r="I125" s="66">
        <v>3000000</v>
      </c>
      <c r="J125" s="66">
        <v>-3000000</v>
      </c>
      <c r="K125" s="30">
        <f t="shared" si="12"/>
        <v>0</v>
      </c>
      <c r="L125" s="66">
        <v>100000</v>
      </c>
      <c r="M125" s="66">
        <v>100000</v>
      </c>
    </row>
    <row r="126" spans="1:14">
      <c r="A126" s="36"/>
      <c r="B126" s="63" t="s">
        <v>13</v>
      </c>
      <c r="C126" s="36"/>
      <c r="D126" s="65"/>
      <c r="E126" s="32" t="s">
        <v>142</v>
      </c>
      <c r="F126" s="64"/>
      <c r="G126" s="36"/>
      <c r="H126" s="50">
        <v>36875</v>
      </c>
      <c r="I126" s="66">
        <v>150000</v>
      </c>
      <c r="J126" s="66">
        <v>-50000</v>
      </c>
      <c r="K126" s="30">
        <f t="shared" si="12"/>
        <v>100000</v>
      </c>
      <c r="L126" s="66">
        <v>150000</v>
      </c>
      <c r="M126" s="66">
        <v>1000000</v>
      </c>
    </row>
    <row r="127" spans="1:14">
      <c r="A127" s="36"/>
      <c r="B127" s="63" t="s">
        <v>13</v>
      </c>
      <c r="C127" s="36"/>
      <c r="D127" s="65"/>
      <c r="E127" s="32" t="s">
        <v>143</v>
      </c>
      <c r="F127" s="64"/>
      <c r="G127" s="36"/>
      <c r="H127" s="50"/>
      <c r="I127" s="66">
        <v>100000</v>
      </c>
      <c r="J127" s="66"/>
      <c r="K127" s="30">
        <f t="shared" si="12"/>
        <v>100000</v>
      </c>
      <c r="L127" s="66">
        <v>0</v>
      </c>
      <c r="M127" s="66">
        <v>0</v>
      </c>
    </row>
    <row r="128" spans="1:14">
      <c r="A128" s="67" t="s">
        <v>144</v>
      </c>
      <c r="B128" s="68"/>
      <c r="C128" s="69"/>
      <c r="D128" s="67"/>
      <c r="E128" s="67"/>
      <c r="F128" s="70"/>
      <c r="G128" s="70"/>
      <c r="H128" s="71">
        <f t="shared" ref="H128:M128" si="34">SUM(H122,H102,H90,H7)</f>
        <v>27947553.050000004</v>
      </c>
      <c r="I128" s="71">
        <f t="shared" si="34"/>
        <v>22924782</v>
      </c>
      <c r="J128" s="71">
        <f t="shared" si="34"/>
        <v>-210654</v>
      </c>
      <c r="K128" s="71">
        <f t="shared" si="34"/>
        <v>22714128</v>
      </c>
      <c r="L128" s="71">
        <f t="shared" si="34"/>
        <v>12542282</v>
      </c>
      <c r="M128" s="71">
        <f t="shared" si="34"/>
        <v>12392282</v>
      </c>
      <c r="N128" s="2"/>
    </row>
    <row r="129" spans="1:13">
      <c r="A129" s="72"/>
      <c r="B129" s="73"/>
      <c r="C129" s="74"/>
      <c r="D129" s="75"/>
      <c r="E129" s="75"/>
      <c r="F129" s="72"/>
      <c r="G129" s="76"/>
      <c r="H129" s="77"/>
      <c r="I129" s="77"/>
      <c r="J129" s="77"/>
      <c r="K129" s="77"/>
      <c r="L129" s="77"/>
      <c r="M129" s="77"/>
    </row>
    <row r="130" spans="1:13">
      <c r="A130" s="72"/>
      <c r="B130" s="73"/>
      <c r="C130" s="74"/>
      <c r="D130" s="75"/>
      <c r="E130" s="75"/>
      <c r="F130" s="72"/>
      <c r="G130" s="76"/>
      <c r="H130" s="77"/>
      <c r="I130" s="78"/>
      <c r="J130" s="78"/>
      <c r="K130" s="78"/>
      <c r="L130" s="78"/>
      <c r="M130" s="78"/>
    </row>
    <row r="131" spans="1:13">
      <c r="A131" s="55"/>
      <c r="B131" s="55"/>
      <c r="C131" s="79"/>
      <c r="D131" s="55"/>
      <c r="E131" s="55"/>
      <c r="F131" s="55"/>
      <c r="G131" s="80"/>
      <c r="H131" s="81"/>
      <c r="I131" s="55"/>
      <c r="J131" s="55"/>
      <c r="K131" s="55"/>
      <c r="L131" s="55"/>
      <c r="M131" s="55"/>
    </row>
    <row r="132" spans="1:13">
      <c r="A132" s="167"/>
      <c r="B132" s="167"/>
      <c r="C132" s="167"/>
      <c r="D132" s="167"/>
      <c r="E132" s="167"/>
      <c r="F132" s="167"/>
      <c r="G132" s="167"/>
      <c r="H132" s="167"/>
      <c r="I132" s="167"/>
      <c r="J132" s="167"/>
      <c r="K132" s="167"/>
      <c r="L132" s="167"/>
      <c r="M132" s="167"/>
    </row>
    <row r="133" spans="1:13">
      <c r="A133" s="341" t="s">
        <v>520</v>
      </c>
      <c r="B133" s="341"/>
      <c r="C133" s="341"/>
      <c r="D133" s="341"/>
      <c r="E133" s="341"/>
      <c r="F133" s="341"/>
      <c r="G133" s="341"/>
      <c r="H133" s="341"/>
      <c r="I133" s="341"/>
      <c r="J133" s="341"/>
      <c r="K133" s="341"/>
      <c r="L133" s="341"/>
      <c r="M133" s="341"/>
    </row>
    <row r="134" spans="1:13">
      <c r="A134" s="167"/>
      <c r="B134" s="167"/>
      <c r="C134" s="167"/>
      <c r="D134" s="167"/>
      <c r="E134" s="167"/>
      <c r="F134" s="167"/>
      <c r="G134" s="167"/>
      <c r="H134" s="167"/>
      <c r="I134" s="167"/>
      <c r="J134" s="167"/>
      <c r="K134" s="167"/>
      <c r="L134" s="167"/>
      <c r="M134" s="167"/>
    </row>
    <row r="135" spans="1:13">
      <c r="A135" s="168" t="s">
        <v>524</v>
      </c>
      <c r="B135" s="168"/>
      <c r="C135" s="168"/>
      <c r="D135" s="168"/>
      <c r="E135" s="167"/>
      <c r="F135" s="167"/>
      <c r="G135" s="167"/>
      <c r="H135" s="167"/>
      <c r="I135" s="167"/>
      <c r="J135" s="167"/>
      <c r="K135" s="167"/>
      <c r="L135" s="167"/>
      <c r="M135" s="167"/>
    </row>
    <row r="136" spans="1:13">
      <c r="A136" s="82"/>
      <c r="B136" s="82"/>
      <c r="C136" s="82"/>
      <c r="D136" s="82"/>
      <c r="E136" s="82"/>
      <c r="F136" s="82"/>
      <c r="G136" s="82"/>
      <c r="H136" s="82"/>
      <c r="I136" s="82"/>
      <c r="J136" s="82"/>
      <c r="K136" s="82"/>
      <c r="L136" s="82"/>
      <c r="M136" s="82"/>
    </row>
    <row r="137" spans="1:13">
      <c r="A137" s="82" t="s">
        <v>145</v>
      </c>
      <c r="B137" s="82"/>
      <c r="C137" s="82"/>
      <c r="D137" s="82"/>
      <c r="E137" s="82" t="s">
        <v>146</v>
      </c>
      <c r="F137" s="82"/>
      <c r="G137" s="82"/>
      <c r="H137" s="82"/>
      <c r="I137" s="82"/>
      <c r="J137" s="82"/>
      <c r="K137" s="82"/>
      <c r="L137" s="82"/>
      <c r="M137" s="82"/>
    </row>
    <row r="138" spans="1:13">
      <c r="A138" s="82" t="s">
        <v>521</v>
      </c>
      <c r="B138" s="82"/>
      <c r="C138" s="82"/>
      <c r="D138" s="82"/>
      <c r="E138" s="82" t="s">
        <v>147</v>
      </c>
      <c r="G138" s="82"/>
      <c r="H138" s="82"/>
      <c r="I138" s="82"/>
      <c r="J138" s="82"/>
      <c r="K138" s="82"/>
      <c r="L138" s="82"/>
      <c r="M138" s="82"/>
    </row>
    <row r="139" spans="1:13">
      <c r="A139" s="82" t="s">
        <v>979</v>
      </c>
      <c r="B139" s="82"/>
      <c r="C139" s="82"/>
      <c r="D139" s="82"/>
      <c r="E139" s="82"/>
      <c r="G139" s="82"/>
      <c r="H139" s="82"/>
      <c r="I139" s="82"/>
      <c r="J139" s="82"/>
      <c r="K139" s="82"/>
      <c r="L139" s="82"/>
      <c r="M139" s="82"/>
    </row>
    <row r="140" spans="1:13">
      <c r="A140" s="82"/>
      <c r="B140" s="82"/>
      <c r="C140" s="82"/>
      <c r="D140" s="82"/>
      <c r="E140" s="82"/>
      <c r="F140" s="82"/>
      <c r="G140" s="82"/>
      <c r="H140" s="82"/>
      <c r="I140" s="82"/>
      <c r="J140" s="82"/>
      <c r="K140" s="82"/>
      <c r="L140" s="82"/>
      <c r="M140" s="82"/>
    </row>
    <row r="141" spans="1:13">
      <c r="A141" s="1"/>
      <c r="B141" s="1"/>
      <c r="C141" s="1"/>
      <c r="D141" s="1"/>
      <c r="E141" s="1"/>
      <c r="F141" s="1"/>
      <c r="G141" s="83"/>
      <c r="H141" s="84"/>
      <c r="I141" s="1"/>
      <c r="J141" s="1"/>
      <c r="K141" s="1"/>
      <c r="L141" s="1"/>
      <c r="M141" s="1"/>
    </row>
    <row r="142" spans="1:13">
      <c r="A142" s="167"/>
      <c r="B142" s="167"/>
      <c r="C142" s="167"/>
      <c r="D142" s="167"/>
      <c r="E142" s="167"/>
      <c r="F142" s="167"/>
      <c r="G142" s="167"/>
      <c r="H142" s="167"/>
      <c r="I142" s="167"/>
      <c r="J142" s="167"/>
      <c r="K142" s="167"/>
      <c r="L142" s="167"/>
      <c r="M142" s="167"/>
    </row>
    <row r="143" spans="1:13">
      <c r="A143" s="341"/>
      <c r="B143" s="341"/>
      <c r="C143" s="341"/>
      <c r="D143" s="341"/>
      <c r="E143" s="341"/>
      <c r="F143" s="341"/>
      <c r="G143" s="341"/>
      <c r="H143" s="341"/>
      <c r="I143" s="341"/>
      <c r="J143" s="341"/>
      <c r="K143" s="341"/>
      <c r="L143" s="341"/>
      <c r="M143" s="341"/>
    </row>
    <row r="144" spans="1:13">
      <c r="A144" s="167"/>
      <c r="B144" s="167"/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167"/>
    </row>
    <row r="145" spans="1:13">
      <c r="A145" s="168"/>
      <c r="B145" s="168"/>
      <c r="C145" s="168"/>
      <c r="D145" s="168"/>
      <c r="E145" s="167"/>
      <c r="F145" s="167"/>
      <c r="G145" s="167"/>
      <c r="H145" s="167"/>
      <c r="I145" s="167"/>
      <c r="J145" s="167"/>
      <c r="K145" s="167"/>
      <c r="L145" s="167"/>
      <c r="M145" s="167"/>
    </row>
    <row r="146" spans="1:13">
      <c r="A146" s="167"/>
      <c r="B146" s="167"/>
      <c r="C146" s="167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</row>
    <row r="147" spans="1:13">
      <c r="A147" s="168"/>
      <c r="B147" s="168"/>
      <c r="C147" s="168"/>
      <c r="D147" s="168"/>
      <c r="E147" s="168"/>
      <c r="F147" s="168"/>
      <c r="G147" s="168"/>
      <c r="H147" s="168"/>
      <c r="I147" s="168"/>
      <c r="J147" s="168"/>
      <c r="K147" s="168"/>
      <c r="L147" s="167"/>
      <c r="M147" s="167"/>
    </row>
    <row r="148" spans="1:13">
      <c r="A148" s="168"/>
      <c r="B148" s="169"/>
      <c r="C148" s="169"/>
      <c r="D148" s="168"/>
      <c r="E148" s="168"/>
      <c r="F148" s="168"/>
      <c r="G148" s="168"/>
      <c r="H148" s="168"/>
      <c r="I148" s="168"/>
      <c r="J148" s="168"/>
      <c r="K148" s="168"/>
      <c r="L148" s="167"/>
      <c r="M148" s="167"/>
    </row>
    <row r="149" spans="1:13">
      <c r="A149" s="168"/>
      <c r="B149" s="168"/>
      <c r="C149" s="168"/>
      <c r="D149" s="168"/>
      <c r="E149" s="168"/>
      <c r="F149" s="168"/>
      <c r="G149" s="168"/>
      <c r="H149" s="168"/>
      <c r="I149" s="168"/>
      <c r="J149" s="168"/>
      <c r="K149" s="167"/>
      <c r="L149" s="167"/>
      <c r="M149" s="167"/>
    </row>
    <row r="150" spans="1:13">
      <c r="A150" s="167"/>
      <c r="B150" s="167"/>
      <c r="C150" s="167"/>
      <c r="D150" s="167"/>
      <c r="E150" s="167"/>
      <c r="F150" s="167"/>
      <c r="G150" s="167"/>
      <c r="H150" s="167"/>
      <c r="I150" s="167"/>
      <c r="J150" s="167"/>
      <c r="K150" s="167"/>
      <c r="L150" s="167"/>
      <c r="M150" s="167"/>
    </row>
    <row r="151" spans="1:13">
      <c r="A151" s="55"/>
      <c r="B151" s="55"/>
      <c r="C151" s="55"/>
      <c r="D151" s="55"/>
      <c r="E151" s="55"/>
      <c r="F151" s="55"/>
      <c r="G151" s="80"/>
      <c r="H151" s="81"/>
      <c r="I151" s="55"/>
      <c r="J151" s="55"/>
      <c r="K151" s="55"/>
      <c r="L151" s="55"/>
      <c r="M151" s="55"/>
    </row>
    <row r="152" spans="1:13">
      <c r="A152" s="55"/>
      <c r="B152" s="55"/>
      <c r="C152" s="55"/>
      <c r="D152" s="55"/>
      <c r="E152" s="55"/>
      <c r="F152" s="55"/>
      <c r="G152" s="80"/>
      <c r="H152" s="81"/>
      <c r="I152" s="55"/>
      <c r="J152" s="55"/>
      <c r="K152" s="55"/>
      <c r="L152" s="55"/>
      <c r="M152" s="55"/>
    </row>
    <row r="153" spans="1:13">
      <c r="A153" s="55"/>
      <c r="B153" s="55"/>
      <c r="C153" s="55"/>
      <c r="D153" s="55"/>
      <c r="E153" s="55"/>
      <c r="F153" s="55"/>
      <c r="G153" s="80"/>
      <c r="H153" s="81"/>
      <c r="I153" s="55"/>
      <c r="J153" s="55"/>
      <c r="K153" s="55"/>
      <c r="L153" s="55"/>
      <c r="M153" s="55"/>
    </row>
    <row r="154" spans="1:13">
      <c r="A154" s="55"/>
      <c r="B154" s="55"/>
      <c r="C154" s="55"/>
      <c r="D154" s="55"/>
      <c r="E154" s="55"/>
      <c r="F154" s="55"/>
      <c r="G154" s="80"/>
      <c r="H154" s="81"/>
      <c r="I154" s="55"/>
      <c r="J154" s="55"/>
      <c r="K154" s="55"/>
      <c r="L154" s="55"/>
      <c r="M154" s="55"/>
    </row>
    <row r="155" spans="1:13">
      <c r="A155" s="55"/>
      <c r="B155" s="55"/>
      <c r="C155" s="55"/>
      <c r="D155" s="55"/>
      <c r="E155" s="55"/>
      <c r="F155" s="55"/>
      <c r="G155" s="80"/>
      <c r="H155" s="81"/>
      <c r="I155" s="55"/>
      <c r="J155" s="55"/>
      <c r="K155" s="55"/>
      <c r="L155" s="55"/>
      <c r="M155" s="55"/>
    </row>
    <row r="156" spans="1:13">
      <c r="A156" s="55"/>
      <c r="B156" s="55"/>
      <c r="C156" s="55"/>
      <c r="D156" s="55"/>
      <c r="E156" s="55"/>
      <c r="F156" s="55"/>
      <c r="G156" s="80"/>
      <c r="H156" s="81"/>
      <c r="I156" s="55"/>
      <c r="J156" s="55"/>
      <c r="K156" s="55"/>
      <c r="L156" s="55"/>
      <c r="M156" s="55"/>
    </row>
    <row r="157" spans="1:13">
      <c r="A157" s="55"/>
      <c r="B157" s="55"/>
      <c r="C157" s="55"/>
      <c r="D157" s="55"/>
      <c r="E157" s="55"/>
      <c r="F157" s="55"/>
      <c r="G157" s="80"/>
      <c r="H157" s="81"/>
      <c r="I157" s="55"/>
      <c r="J157" s="55"/>
      <c r="K157" s="55"/>
      <c r="L157" s="55"/>
      <c r="M157" s="55"/>
    </row>
    <row r="158" spans="1:13">
      <c r="A158" s="55"/>
      <c r="B158" s="55"/>
      <c r="C158" s="55"/>
      <c r="D158" s="55"/>
      <c r="E158" s="55"/>
      <c r="F158" s="55"/>
      <c r="G158" s="80"/>
      <c r="H158" s="81"/>
      <c r="I158" s="55"/>
      <c r="J158" s="55"/>
      <c r="K158" s="55"/>
      <c r="L158" s="55"/>
      <c r="M158" s="55"/>
    </row>
    <row r="159" spans="1:13">
      <c r="A159" s="55"/>
      <c r="B159" s="55"/>
      <c r="C159" s="55"/>
      <c r="D159" s="55"/>
      <c r="E159" s="55"/>
      <c r="F159" s="55"/>
      <c r="G159" s="55"/>
      <c r="H159" s="81"/>
      <c r="I159" s="55"/>
      <c r="J159" s="55"/>
      <c r="K159" s="55"/>
      <c r="L159" s="55"/>
      <c r="M159" s="55"/>
    </row>
    <row r="160" spans="1:13">
      <c r="A160" s="55"/>
      <c r="B160" s="55"/>
      <c r="C160" s="55"/>
      <c r="D160" s="55"/>
      <c r="E160" s="55"/>
      <c r="F160" s="55"/>
      <c r="G160" s="55"/>
      <c r="H160" s="81"/>
      <c r="I160" s="55"/>
      <c r="J160" s="55"/>
      <c r="K160" s="55"/>
      <c r="L160" s="55"/>
      <c r="M160" s="55"/>
    </row>
    <row r="161" spans="1:13">
      <c r="A161" s="55"/>
      <c r="B161" s="55"/>
      <c r="C161" s="55"/>
      <c r="D161" s="55"/>
      <c r="E161" s="55"/>
      <c r="F161" s="55"/>
      <c r="G161" s="55"/>
      <c r="H161" s="81"/>
      <c r="I161" s="55"/>
      <c r="J161" s="55"/>
      <c r="K161" s="55"/>
      <c r="L161" s="55"/>
      <c r="M161" s="55"/>
    </row>
    <row r="162" spans="1:13">
      <c r="A162" s="55"/>
      <c r="B162" s="55"/>
      <c r="C162" s="55"/>
      <c r="D162" s="55"/>
      <c r="E162" s="55"/>
      <c r="F162" s="55"/>
      <c r="G162" s="55"/>
      <c r="H162" s="81"/>
      <c r="I162" s="55"/>
      <c r="J162" s="55"/>
      <c r="K162" s="55"/>
      <c r="L162" s="55"/>
      <c r="M162" s="55"/>
    </row>
    <row r="163" spans="1:13">
      <c r="A163" s="55"/>
      <c r="B163" s="55"/>
      <c r="C163" s="55"/>
      <c r="D163" s="55"/>
      <c r="E163" s="55"/>
      <c r="F163" s="55"/>
      <c r="G163" s="55"/>
      <c r="H163" s="81"/>
      <c r="I163" s="55"/>
      <c r="J163" s="55"/>
      <c r="K163" s="55"/>
      <c r="L163" s="55"/>
      <c r="M163" s="55"/>
    </row>
    <row r="164" spans="1:13">
      <c r="A164" s="55"/>
      <c r="B164" s="55"/>
      <c r="C164" s="55"/>
      <c r="D164" s="55"/>
      <c r="E164" s="55"/>
      <c r="F164" s="55"/>
      <c r="G164" s="55"/>
      <c r="H164" s="81"/>
      <c r="I164" s="55"/>
      <c r="J164" s="55"/>
      <c r="K164" s="55"/>
      <c r="L164" s="55"/>
      <c r="M164" s="55"/>
    </row>
    <row r="165" spans="1:13">
      <c r="A165" s="55"/>
      <c r="B165" s="55"/>
      <c r="C165" s="55"/>
      <c r="D165" s="55"/>
      <c r="E165" s="55"/>
      <c r="F165" s="55"/>
      <c r="G165" s="55"/>
      <c r="H165" s="81"/>
      <c r="I165" s="55"/>
      <c r="J165" s="55"/>
      <c r="K165" s="55"/>
      <c r="L165" s="55"/>
      <c r="M165" s="55"/>
    </row>
    <row r="166" spans="1:13">
      <c r="A166" s="55"/>
      <c r="B166" s="55"/>
      <c r="C166" s="55"/>
      <c r="D166" s="55"/>
      <c r="E166" s="55"/>
      <c r="F166" s="55"/>
      <c r="G166" s="55"/>
      <c r="H166" s="81"/>
      <c r="I166" s="55"/>
      <c r="J166" s="55"/>
      <c r="K166" s="55"/>
      <c r="L166" s="55"/>
      <c r="M166" s="55"/>
    </row>
    <row r="167" spans="1:13">
      <c r="A167" s="55"/>
      <c r="B167" s="55"/>
      <c r="C167" s="55"/>
      <c r="D167" s="55"/>
      <c r="E167" s="55"/>
      <c r="F167" s="55"/>
      <c r="G167" s="55"/>
      <c r="H167" s="81"/>
      <c r="I167" s="55"/>
      <c r="J167" s="55"/>
      <c r="K167" s="55"/>
      <c r="L167" s="55"/>
      <c r="M167" s="55"/>
    </row>
    <row r="168" spans="1:13">
      <c r="A168" s="55"/>
      <c r="B168" s="55"/>
      <c r="C168" s="55"/>
      <c r="D168" s="55"/>
      <c r="E168" s="55"/>
      <c r="F168" s="55"/>
      <c r="G168" s="55"/>
      <c r="H168" s="81"/>
      <c r="I168" s="55"/>
      <c r="J168" s="55"/>
      <c r="K168" s="55"/>
      <c r="L168" s="55"/>
      <c r="M168" s="55"/>
    </row>
    <row r="169" spans="1:13">
      <c r="A169" s="55"/>
      <c r="B169" s="55"/>
      <c r="C169" s="55"/>
      <c r="D169" s="55"/>
      <c r="E169" s="55"/>
      <c r="F169" s="55"/>
      <c r="G169" s="55"/>
      <c r="H169" s="81"/>
      <c r="I169" s="55"/>
      <c r="J169" s="55"/>
      <c r="K169" s="55"/>
      <c r="L169" s="55"/>
      <c r="M169" s="55"/>
    </row>
    <row r="170" spans="1:13">
      <c r="A170" s="55"/>
      <c r="B170" s="55"/>
      <c r="C170" s="55"/>
      <c r="D170" s="55"/>
      <c r="E170" s="55"/>
      <c r="F170" s="55"/>
      <c r="G170" s="55"/>
      <c r="H170" s="81"/>
      <c r="I170" s="55"/>
      <c r="J170" s="55"/>
      <c r="K170" s="55"/>
      <c r="L170" s="55"/>
      <c r="M170" s="55"/>
    </row>
    <row r="171" spans="1:13">
      <c r="A171" s="55"/>
      <c r="B171" s="55"/>
      <c r="C171" s="55"/>
      <c r="D171" s="55"/>
      <c r="E171" s="55"/>
      <c r="F171" s="55"/>
      <c r="G171" s="55"/>
      <c r="H171" s="81"/>
      <c r="I171" s="55"/>
      <c r="J171" s="55"/>
      <c r="K171" s="55"/>
      <c r="L171" s="55"/>
      <c r="M171" s="55"/>
    </row>
    <row r="172" spans="1:13">
      <c r="A172" s="55"/>
      <c r="B172" s="55"/>
      <c r="C172" s="55"/>
      <c r="D172" s="55"/>
      <c r="E172" s="55"/>
      <c r="F172" s="55"/>
      <c r="G172" s="55"/>
      <c r="H172" s="81"/>
      <c r="I172" s="55"/>
      <c r="J172" s="55"/>
      <c r="K172" s="55"/>
      <c r="L172" s="55"/>
      <c r="M172" s="55"/>
    </row>
    <row r="173" spans="1:13">
      <c r="A173" s="55"/>
      <c r="B173" s="55"/>
      <c r="C173" s="55"/>
      <c r="D173" s="55"/>
      <c r="E173" s="55"/>
      <c r="F173" s="55"/>
      <c r="G173" s="55"/>
      <c r="H173" s="81"/>
      <c r="I173" s="55"/>
      <c r="J173" s="55"/>
      <c r="K173" s="55"/>
      <c r="L173" s="55"/>
      <c r="M173" s="55"/>
    </row>
    <row r="174" spans="1:13">
      <c r="A174" s="55"/>
      <c r="B174" s="55"/>
      <c r="C174" s="55"/>
      <c r="D174" s="55"/>
      <c r="E174" s="55"/>
      <c r="F174" s="55"/>
      <c r="G174" s="55"/>
      <c r="H174" s="81"/>
      <c r="I174" s="55"/>
      <c r="J174" s="55"/>
      <c r="K174" s="55"/>
      <c r="L174" s="55"/>
      <c r="M174" s="55"/>
    </row>
    <row r="175" spans="1:13">
      <c r="A175" s="55"/>
      <c r="B175" s="55"/>
      <c r="C175" s="55"/>
      <c r="D175" s="55"/>
      <c r="E175" s="55"/>
      <c r="F175" s="55"/>
      <c r="G175" s="55"/>
      <c r="H175" s="81"/>
      <c r="I175" s="55"/>
      <c r="J175" s="55"/>
      <c r="K175" s="55"/>
      <c r="L175" s="55"/>
      <c r="M175" s="55"/>
    </row>
    <row r="176" spans="1:13">
      <c r="A176" s="55"/>
      <c r="B176" s="55"/>
      <c r="C176" s="55"/>
      <c r="D176" s="55"/>
      <c r="E176" s="55"/>
      <c r="F176" s="55"/>
      <c r="G176" s="55"/>
      <c r="H176" s="81"/>
      <c r="I176" s="55"/>
      <c r="J176" s="55"/>
      <c r="K176" s="55"/>
      <c r="L176" s="55"/>
      <c r="M176" s="55"/>
    </row>
    <row r="177" spans="1:13">
      <c r="A177" s="55"/>
      <c r="B177" s="55"/>
      <c r="C177" s="55"/>
      <c r="D177" s="55"/>
      <c r="E177" s="55"/>
      <c r="F177" s="55"/>
      <c r="G177" s="55"/>
      <c r="H177" s="81"/>
      <c r="I177" s="55"/>
      <c r="J177" s="55"/>
      <c r="K177" s="55"/>
      <c r="L177" s="55"/>
      <c r="M177" s="55"/>
    </row>
    <row r="178" spans="1:13">
      <c r="A178" s="55"/>
      <c r="B178" s="55"/>
      <c r="C178" s="55"/>
      <c r="D178" s="55"/>
      <c r="E178" s="55"/>
      <c r="F178" s="55"/>
      <c r="G178" s="55"/>
      <c r="H178" s="81"/>
      <c r="I178" s="55"/>
      <c r="J178" s="55"/>
      <c r="K178" s="55"/>
      <c r="L178" s="55"/>
      <c r="M178" s="55"/>
    </row>
    <row r="179" spans="1:13">
      <c r="A179" s="55"/>
      <c r="B179" s="55"/>
      <c r="C179" s="55"/>
      <c r="D179" s="55"/>
      <c r="E179" s="55"/>
      <c r="F179" s="55"/>
      <c r="G179" s="55"/>
      <c r="H179" s="81"/>
      <c r="I179" s="55"/>
      <c r="J179" s="55"/>
      <c r="K179" s="55"/>
      <c r="L179" s="55"/>
      <c r="M179" s="55"/>
    </row>
    <row r="180" spans="1:13">
      <c r="A180" s="55"/>
      <c r="B180" s="55"/>
      <c r="C180" s="55"/>
      <c r="D180" s="55"/>
      <c r="E180" s="55"/>
      <c r="F180" s="55"/>
      <c r="G180" s="55"/>
      <c r="H180" s="81"/>
      <c r="I180" s="55"/>
      <c r="J180" s="55"/>
      <c r="K180" s="55"/>
      <c r="L180" s="55"/>
      <c r="M180" s="55"/>
    </row>
    <row r="181" spans="1:13">
      <c r="A181" s="55"/>
      <c r="B181" s="55"/>
      <c r="C181" s="55"/>
      <c r="D181" s="55"/>
      <c r="E181" s="55"/>
      <c r="F181" s="55"/>
      <c r="G181" s="55"/>
      <c r="H181" s="81"/>
      <c r="I181" s="55"/>
      <c r="J181" s="55"/>
      <c r="K181" s="55"/>
      <c r="L181" s="55"/>
      <c r="M181" s="55"/>
    </row>
    <row r="182" spans="1:13">
      <c r="A182" s="55"/>
      <c r="B182" s="55"/>
      <c r="C182" s="55"/>
      <c r="D182" s="55"/>
      <c r="E182" s="55"/>
      <c r="F182" s="55"/>
      <c r="G182" s="55"/>
      <c r="H182" s="81"/>
      <c r="I182" s="55"/>
      <c r="J182" s="55"/>
      <c r="K182" s="55"/>
      <c r="L182" s="55"/>
      <c r="M182" s="55"/>
    </row>
    <row r="183" spans="1:13">
      <c r="A183" s="55"/>
      <c r="B183" s="55"/>
      <c r="C183" s="55"/>
      <c r="D183" s="55"/>
      <c r="E183" s="55"/>
      <c r="F183" s="55"/>
      <c r="G183" s="55"/>
      <c r="H183" s="81"/>
      <c r="I183" s="55"/>
      <c r="J183" s="55"/>
      <c r="K183" s="55"/>
      <c r="L183" s="55"/>
      <c r="M183" s="55"/>
    </row>
    <row r="184" spans="1:13">
      <c r="A184" s="55"/>
      <c r="B184" s="55"/>
      <c r="C184" s="55"/>
      <c r="D184" s="55"/>
      <c r="E184" s="55"/>
      <c r="F184" s="55"/>
      <c r="G184" s="55"/>
      <c r="H184" s="81"/>
      <c r="I184" s="55"/>
      <c r="J184" s="55"/>
      <c r="K184" s="55"/>
      <c r="L184" s="55"/>
      <c r="M184" s="55"/>
    </row>
    <row r="185" spans="1:13">
      <c r="A185" s="55"/>
      <c r="B185" s="55"/>
      <c r="C185" s="55"/>
      <c r="D185" s="55"/>
      <c r="E185" s="55"/>
      <c r="F185" s="55"/>
      <c r="G185" s="55"/>
      <c r="H185" s="81"/>
      <c r="I185" s="55"/>
      <c r="J185" s="55"/>
      <c r="K185" s="55"/>
      <c r="L185" s="55"/>
      <c r="M185" s="55"/>
    </row>
    <row r="186" spans="1:13">
      <c r="A186" s="55"/>
      <c r="B186" s="55"/>
      <c r="C186" s="55"/>
      <c r="D186" s="55"/>
      <c r="E186" s="55"/>
      <c r="F186" s="55"/>
      <c r="G186" s="55"/>
      <c r="H186" s="81"/>
      <c r="I186" s="55"/>
      <c r="J186" s="55"/>
      <c r="K186" s="55"/>
      <c r="L186" s="55"/>
      <c r="M186" s="55"/>
    </row>
    <row r="187" spans="1:13">
      <c r="A187" s="55"/>
      <c r="B187" s="55"/>
      <c r="C187" s="55"/>
      <c r="D187" s="55"/>
      <c r="E187" s="55"/>
      <c r="F187" s="55"/>
      <c r="G187" s="55"/>
      <c r="H187" s="81"/>
      <c r="I187" s="55"/>
      <c r="J187" s="55"/>
      <c r="K187" s="55"/>
      <c r="L187" s="55"/>
      <c r="M187" s="55"/>
    </row>
    <row r="188" spans="1:13">
      <c r="A188" s="55"/>
      <c r="B188" s="55"/>
      <c r="C188" s="55"/>
      <c r="D188" s="55"/>
      <c r="E188" s="55"/>
      <c r="F188" s="55"/>
      <c r="G188" s="55"/>
      <c r="H188" s="81"/>
      <c r="I188" s="55"/>
      <c r="J188" s="55"/>
      <c r="K188" s="55"/>
      <c r="L188" s="55"/>
      <c r="M188" s="55"/>
    </row>
    <row r="189" spans="1:13">
      <c r="A189" s="55"/>
      <c r="B189" s="55"/>
      <c r="C189" s="55"/>
      <c r="D189" s="55"/>
      <c r="E189" s="55"/>
      <c r="F189" s="55"/>
      <c r="G189" s="55"/>
      <c r="H189" s="81"/>
      <c r="I189" s="55"/>
      <c r="J189" s="55"/>
      <c r="K189" s="55"/>
      <c r="L189" s="55"/>
      <c r="M189" s="55"/>
    </row>
    <row r="190" spans="1:13">
      <c r="A190" s="55"/>
      <c r="B190" s="55"/>
      <c r="C190" s="55"/>
      <c r="D190" s="55"/>
      <c r="E190" s="55"/>
      <c r="F190" s="55"/>
      <c r="G190" s="55"/>
      <c r="H190" s="81"/>
      <c r="I190" s="55"/>
      <c r="J190" s="55"/>
      <c r="K190" s="55"/>
      <c r="L190" s="55"/>
      <c r="M190" s="55"/>
    </row>
    <row r="191" spans="1:13">
      <c r="A191" s="55"/>
      <c r="B191" s="55"/>
      <c r="C191" s="55"/>
      <c r="D191" s="55"/>
      <c r="E191" s="55"/>
      <c r="F191" s="55"/>
      <c r="G191" s="55"/>
      <c r="H191" s="81"/>
      <c r="I191" s="55"/>
      <c r="J191" s="55"/>
      <c r="K191" s="55"/>
      <c r="L191" s="55"/>
      <c r="M191" s="55"/>
    </row>
    <row r="192" spans="1:13">
      <c r="A192" s="55"/>
      <c r="B192" s="55"/>
      <c r="C192" s="55"/>
      <c r="D192" s="55"/>
      <c r="E192" s="55"/>
      <c r="F192" s="55"/>
      <c r="G192" s="55"/>
      <c r="H192" s="81"/>
      <c r="I192" s="55"/>
      <c r="J192" s="55"/>
      <c r="K192" s="55"/>
      <c r="L192" s="55"/>
      <c r="M192" s="55"/>
    </row>
    <row r="193" spans="1:13">
      <c r="A193" s="55"/>
      <c r="B193" s="55"/>
      <c r="C193" s="55"/>
      <c r="D193" s="55"/>
      <c r="E193" s="55"/>
      <c r="F193" s="55"/>
      <c r="G193" s="55"/>
      <c r="H193" s="81"/>
      <c r="I193" s="55"/>
      <c r="J193" s="55"/>
      <c r="K193" s="55"/>
      <c r="L193" s="55"/>
      <c r="M193" s="55"/>
    </row>
    <row r="194" spans="1:13">
      <c r="A194" s="55"/>
      <c r="B194" s="55"/>
      <c r="C194" s="55"/>
      <c r="D194" s="55"/>
      <c r="E194" s="55"/>
      <c r="F194" s="55"/>
      <c r="G194" s="55"/>
      <c r="H194" s="81"/>
      <c r="I194" s="55"/>
      <c r="J194" s="55"/>
      <c r="K194" s="55"/>
      <c r="L194" s="55"/>
      <c r="M194" s="55"/>
    </row>
    <row r="195" spans="1:13">
      <c r="A195" s="55"/>
      <c r="B195" s="55"/>
      <c r="C195" s="55"/>
      <c r="D195" s="55"/>
      <c r="E195" s="55"/>
      <c r="F195" s="55"/>
      <c r="G195" s="55"/>
      <c r="H195" s="81"/>
      <c r="I195" s="55"/>
      <c r="J195" s="55"/>
      <c r="K195" s="55"/>
      <c r="L195" s="55"/>
      <c r="M195" s="55"/>
    </row>
    <row r="196" spans="1:13">
      <c r="A196" s="55"/>
      <c r="B196" s="55"/>
      <c r="C196" s="55"/>
      <c r="D196" s="55"/>
      <c r="E196" s="55"/>
      <c r="F196" s="55"/>
      <c r="G196" s="55"/>
      <c r="H196" s="81"/>
      <c r="I196" s="55"/>
      <c r="J196" s="55"/>
      <c r="K196" s="55"/>
      <c r="L196" s="55"/>
      <c r="M196" s="55"/>
    </row>
    <row r="197" spans="1:13">
      <c r="A197" s="55"/>
      <c r="B197" s="55"/>
      <c r="C197" s="55"/>
      <c r="D197" s="55"/>
      <c r="E197" s="55"/>
      <c r="F197" s="55"/>
      <c r="G197" s="55"/>
      <c r="H197" s="81"/>
      <c r="I197" s="55"/>
      <c r="J197" s="55"/>
      <c r="K197" s="55"/>
      <c r="L197" s="55"/>
      <c r="M197" s="55"/>
    </row>
    <row r="198" spans="1:13">
      <c r="A198" s="55"/>
      <c r="B198" s="55"/>
      <c r="C198" s="55"/>
      <c r="D198" s="55"/>
      <c r="E198" s="55"/>
      <c r="F198" s="55"/>
      <c r="G198" s="55"/>
      <c r="H198" s="81"/>
      <c r="I198" s="55"/>
      <c r="J198" s="55"/>
      <c r="K198" s="55"/>
      <c r="L198" s="55"/>
      <c r="M198" s="55"/>
    </row>
    <row r="199" spans="1:13">
      <c r="A199" s="55"/>
      <c r="B199" s="55"/>
      <c r="C199" s="55"/>
      <c r="D199" s="55"/>
      <c r="E199" s="55"/>
      <c r="F199" s="55"/>
      <c r="G199" s="55"/>
      <c r="H199" s="81"/>
      <c r="I199" s="55"/>
      <c r="J199" s="55"/>
      <c r="K199" s="55"/>
      <c r="L199" s="55"/>
      <c r="M199" s="55"/>
    </row>
    <row r="200" spans="1:13">
      <c r="A200" s="55"/>
      <c r="B200" s="55"/>
      <c r="C200" s="55"/>
      <c r="D200" s="55"/>
      <c r="E200" s="55"/>
      <c r="F200" s="55"/>
      <c r="G200" s="55"/>
      <c r="H200" s="81"/>
      <c r="I200" s="55"/>
      <c r="J200" s="55"/>
      <c r="K200" s="55"/>
      <c r="L200" s="55"/>
      <c r="M200" s="55"/>
    </row>
    <row r="201" spans="1:13">
      <c r="A201" s="55"/>
      <c r="B201" s="55"/>
      <c r="C201" s="55"/>
      <c r="D201" s="55"/>
      <c r="E201" s="55"/>
      <c r="F201" s="55"/>
      <c r="G201" s="55"/>
      <c r="H201" s="81"/>
      <c r="I201" s="55"/>
      <c r="J201" s="55"/>
      <c r="K201" s="55"/>
      <c r="L201" s="55"/>
      <c r="M201" s="55"/>
    </row>
    <row r="202" spans="1:13">
      <c r="A202" s="55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</row>
    <row r="203" spans="1:13">
      <c r="A203" s="55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</row>
    <row r="204" spans="1:13">
      <c r="A204" s="55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</row>
    <row r="205" spans="1:13">
      <c r="A205" s="55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</row>
    <row r="206" spans="1:13">
      <c r="A206" s="55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</row>
    <row r="207" spans="1:13">
      <c r="A207" s="55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</row>
    <row r="208" spans="1:13">
      <c r="A208" s="55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</row>
    <row r="209" spans="1:13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</row>
    <row r="210" spans="1:13">
      <c r="A210" s="55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</row>
    <row r="211" spans="1:13">
      <c r="A211" s="55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</row>
    <row r="212" spans="1:13">
      <c r="A212" s="55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</row>
    <row r="213" spans="1:13">
      <c r="A213" s="55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</row>
    <row r="214" spans="1:13">
      <c r="A214" s="55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</row>
    <row r="215" spans="1:13">
      <c r="A215" s="55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</row>
    <row r="216" spans="1:13">
      <c r="A216" s="55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</row>
    <row r="217" spans="1:13">
      <c r="A217" s="55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</row>
    <row r="218" spans="1:13">
      <c r="A218" s="55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</row>
    <row r="219" spans="1:13">
      <c r="A219" s="55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</row>
    <row r="220" spans="1:13">
      <c r="A220" s="55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</row>
    <row r="221" spans="1:13">
      <c r="A221" s="55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</row>
    <row r="222" spans="1:13">
      <c r="A222" s="55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</row>
    <row r="223" spans="1:13">
      <c r="A223" s="55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</row>
    <row r="224" spans="1:13">
      <c r="A224" s="55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</row>
    <row r="225" spans="1:13">
      <c r="A225" s="55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</row>
    <row r="226" spans="1:13">
      <c r="A226" s="55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</row>
    <row r="227" spans="1:13">
      <c r="A227" s="55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</row>
    <row r="228" spans="1:13">
      <c r="A228" s="55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</row>
    <row r="229" spans="1:13">
      <c r="A229" s="55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</row>
    <row r="230" spans="1:13">
      <c r="A230" s="55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</row>
    <row r="231" spans="1:13">
      <c r="A231" s="55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</row>
    <row r="232" spans="1:13">
      <c r="A232" s="55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</row>
    <row r="233" spans="1:13">
      <c r="A233" s="55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</row>
    <row r="234" spans="1:13">
      <c r="A234" s="55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</row>
    <row r="235" spans="1:13">
      <c r="A235" s="55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</row>
    <row r="236" spans="1:13">
      <c r="A236" s="55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</row>
    <row r="237" spans="1:13">
      <c r="A237" s="55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</row>
    <row r="238" spans="1:13">
      <c r="A238" s="55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</row>
    <row r="239" spans="1:13">
      <c r="A239" s="55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</row>
    <row r="240" spans="1:13">
      <c r="A240" s="55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</row>
    <row r="241" spans="1:13">
      <c r="A241" s="55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</row>
    <row r="242" spans="1:13">
      <c r="A242" s="55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</row>
    <row r="243" spans="1:13">
      <c r="A243" s="55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</row>
    <row r="244" spans="1:13">
      <c r="A244" s="55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</row>
  </sheetData>
  <mergeCells count="3">
    <mergeCell ref="A1:M1"/>
    <mergeCell ref="A133:M133"/>
    <mergeCell ref="A143:M143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2"/>
  <sheetViews>
    <sheetView zoomScaleNormal="100" workbookViewId="0">
      <selection activeCell="A2" sqref="A2:D3"/>
    </sheetView>
  </sheetViews>
  <sheetFormatPr defaultRowHeight="15"/>
  <cols>
    <col min="1" max="1" width="66.5703125" style="172" customWidth="1"/>
    <col min="2" max="2" width="20.5703125" style="172" customWidth="1"/>
    <col min="3" max="3" width="18.85546875" style="172" customWidth="1"/>
    <col min="4" max="4" width="20" style="172" customWidth="1"/>
    <col min="5" max="16384" width="9.140625" style="172"/>
  </cols>
  <sheetData>
    <row r="1" spans="1:6" ht="15.75">
      <c r="A1" s="171" t="s">
        <v>535</v>
      </c>
      <c r="B1" s="171"/>
      <c r="C1" s="171"/>
      <c r="D1" s="171"/>
      <c r="E1" s="171"/>
      <c r="F1" s="171"/>
    </row>
    <row r="2" spans="1:6" ht="15.75">
      <c r="A2" s="343" t="s">
        <v>980</v>
      </c>
      <c r="B2" s="343"/>
      <c r="C2" s="343"/>
      <c r="D2" s="343"/>
      <c r="E2" s="171"/>
      <c r="F2" s="171"/>
    </row>
    <row r="3" spans="1:6" ht="15.75">
      <c r="A3" s="343"/>
      <c r="B3" s="343"/>
      <c r="C3" s="343"/>
      <c r="D3" s="343"/>
      <c r="E3" s="171"/>
      <c r="F3" s="171"/>
    </row>
    <row r="4" spans="1:6" ht="15.75">
      <c r="A4" s="171"/>
      <c r="B4" s="171"/>
      <c r="C4" s="171"/>
      <c r="D4" s="171"/>
      <c r="E4" s="171"/>
      <c r="F4" s="171"/>
    </row>
    <row r="5" spans="1:6" ht="15.75">
      <c r="A5" s="344" t="s">
        <v>536</v>
      </c>
      <c r="B5" s="344"/>
      <c r="C5" s="344"/>
      <c r="D5" s="344"/>
      <c r="E5" s="171"/>
      <c r="F5" s="171"/>
    </row>
    <row r="6" spans="1:6" ht="15.75">
      <c r="A6" s="171"/>
      <c r="B6" s="171"/>
      <c r="C6" s="171"/>
      <c r="D6" s="171"/>
      <c r="E6" s="171"/>
      <c r="F6" s="171"/>
    </row>
    <row r="7" spans="1:6" ht="15.75">
      <c r="A7" s="173" t="s">
        <v>537</v>
      </c>
      <c r="B7" s="171"/>
      <c r="C7" s="171"/>
      <c r="D7" s="171"/>
      <c r="E7" s="171"/>
      <c r="F7" s="171"/>
    </row>
    <row r="8" spans="1:6" ht="15.75">
      <c r="A8" s="174"/>
      <c r="B8" s="171"/>
      <c r="C8" s="171"/>
      <c r="D8" s="171"/>
      <c r="E8" s="171"/>
      <c r="F8" s="171"/>
    </row>
    <row r="9" spans="1:6" ht="15.75">
      <c r="A9" s="345" t="s">
        <v>538</v>
      </c>
      <c r="B9" s="345"/>
      <c r="C9" s="345"/>
      <c r="D9" s="345"/>
      <c r="E9" s="171"/>
      <c r="F9" s="171"/>
    </row>
    <row r="10" spans="1:6" ht="15.75">
      <c r="A10" s="175"/>
      <c r="B10" s="175"/>
      <c r="C10" s="175"/>
      <c r="D10" s="175"/>
      <c r="E10" s="171"/>
      <c r="F10" s="171"/>
    </row>
    <row r="11" spans="1:6" ht="16.5" thickBot="1">
      <c r="A11" s="171"/>
      <c r="B11" s="176" t="s">
        <v>539</v>
      </c>
      <c r="C11" s="176" t="s">
        <v>148</v>
      </c>
      <c r="D11" s="176" t="s">
        <v>540</v>
      </c>
      <c r="E11" s="171"/>
      <c r="F11" s="171"/>
    </row>
    <row r="12" spans="1:6" ht="16.5" thickBot="1">
      <c r="A12" s="177" t="s">
        <v>541</v>
      </c>
      <c r="B12" s="178">
        <f>SUM(B14+B19+B41+B78)</f>
        <v>3059900</v>
      </c>
      <c r="C12" s="178">
        <f>SUM(C14+C19+C41+C78)</f>
        <v>264900</v>
      </c>
      <c r="D12" s="179">
        <f>SUM(D14+D19+D41+D78)</f>
        <v>3324800</v>
      </c>
      <c r="E12" s="171"/>
      <c r="F12" s="171"/>
    </row>
    <row r="13" spans="1:6" ht="15.75">
      <c r="A13" s="180"/>
      <c r="B13" s="181"/>
      <c r="C13" s="171"/>
      <c r="D13" s="171"/>
      <c r="E13" s="171"/>
      <c r="F13" s="171"/>
    </row>
    <row r="14" spans="1:6" ht="15.75">
      <c r="A14" s="180" t="s">
        <v>542</v>
      </c>
      <c r="B14" s="182">
        <f>SUM(B15:B17)</f>
        <v>1708900</v>
      </c>
      <c r="C14" s="181">
        <f>SUM(C15:C17)</f>
        <v>78900</v>
      </c>
      <c r="D14" s="181">
        <f>SUM(D15:D17)</f>
        <v>1787800</v>
      </c>
      <c r="E14" s="171"/>
      <c r="F14" s="171"/>
    </row>
    <row r="15" spans="1:6" ht="15.75">
      <c r="A15" s="171" t="s">
        <v>543</v>
      </c>
      <c r="B15" s="183">
        <v>936000</v>
      </c>
      <c r="C15" s="184">
        <v>47000</v>
      </c>
      <c r="D15" s="183">
        <f>SUM(B15:C15)</f>
        <v>983000</v>
      </c>
      <c r="E15" s="171"/>
      <c r="F15" s="171"/>
    </row>
    <row r="16" spans="1:6" ht="15.75">
      <c r="A16" s="171" t="s">
        <v>544</v>
      </c>
      <c r="B16" s="183">
        <v>469400</v>
      </c>
      <c r="C16" s="184">
        <v>0</v>
      </c>
      <c r="D16" s="183">
        <f>SUM(B16:C16)</f>
        <v>469400</v>
      </c>
      <c r="E16" s="171"/>
      <c r="F16" s="171"/>
    </row>
    <row r="17" spans="1:6" ht="15.75">
      <c r="A17" s="171" t="s">
        <v>545</v>
      </c>
      <c r="B17" s="183">
        <v>303500</v>
      </c>
      <c r="C17" s="184">
        <v>31900</v>
      </c>
      <c r="D17" s="183">
        <f>SUM(B17:C17)</f>
        <v>335400</v>
      </c>
      <c r="E17" s="171"/>
      <c r="F17" s="171"/>
    </row>
    <row r="18" spans="1:6" ht="15.75">
      <c r="A18" s="171"/>
      <c r="B18" s="183"/>
      <c r="C18" s="184"/>
      <c r="D18" s="183"/>
      <c r="E18" s="171"/>
      <c r="F18" s="171"/>
    </row>
    <row r="19" spans="1:6" ht="15.75">
      <c r="A19" s="180" t="s">
        <v>546</v>
      </c>
      <c r="B19" s="181">
        <f>SUM(B20+B29)</f>
        <v>1054000</v>
      </c>
      <c r="C19" s="181">
        <f>SUM(C20+C29)</f>
        <v>186000</v>
      </c>
      <c r="D19" s="181">
        <f>SUM(D20+D29)</f>
        <v>1240000</v>
      </c>
      <c r="E19" s="171"/>
      <c r="F19" s="171"/>
    </row>
    <row r="20" spans="1:6" ht="15.75">
      <c r="A20" s="180" t="s">
        <v>547</v>
      </c>
      <c r="B20" s="181">
        <f>SUM(B21:B28)</f>
        <v>800000</v>
      </c>
      <c r="C20" s="181">
        <f>SUM(C21:C28)</f>
        <v>125000</v>
      </c>
      <c r="D20" s="181">
        <f>SUM(D21:D28)</f>
        <v>925000</v>
      </c>
      <c r="E20" s="171"/>
      <c r="F20" s="171"/>
    </row>
    <row r="21" spans="1:6" ht="15.75">
      <c r="A21" s="171" t="s">
        <v>548</v>
      </c>
      <c r="B21" s="183">
        <v>100000</v>
      </c>
      <c r="C21" s="183">
        <v>0</v>
      </c>
      <c r="D21" s="183">
        <f t="shared" ref="D21:D28" si="0">SUM(B21:C21)</f>
        <v>100000</v>
      </c>
      <c r="E21" s="171"/>
      <c r="F21" s="171"/>
    </row>
    <row r="22" spans="1:6" ht="15.75">
      <c r="A22" s="171" t="s">
        <v>549</v>
      </c>
      <c r="B22" s="183">
        <v>30000</v>
      </c>
      <c r="C22" s="183">
        <v>0</v>
      </c>
      <c r="D22" s="183">
        <f t="shared" si="0"/>
        <v>30000</v>
      </c>
      <c r="E22" s="171"/>
      <c r="F22" s="171"/>
    </row>
    <row r="23" spans="1:6" ht="15.75">
      <c r="A23" s="171" t="s">
        <v>550</v>
      </c>
      <c r="B23" s="183">
        <v>500000</v>
      </c>
      <c r="C23" s="183">
        <v>100000</v>
      </c>
      <c r="D23" s="183">
        <f t="shared" si="0"/>
        <v>600000</v>
      </c>
      <c r="E23" s="171"/>
      <c r="F23" s="171"/>
    </row>
    <row r="24" spans="1:6" ht="15.75">
      <c r="A24" s="171" t="s">
        <v>551</v>
      </c>
      <c r="B24" s="183">
        <v>80000</v>
      </c>
      <c r="C24" s="183">
        <v>0</v>
      </c>
      <c r="D24" s="183">
        <f t="shared" si="0"/>
        <v>80000</v>
      </c>
      <c r="E24" s="171"/>
      <c r="F24" s="171"/>
    </row>
    <row r="25" spans="1:6" ht="15.75">
      <c r="A25" s="171" t="s">
        <v>552</v>
      </c>
      <c r="B25" s="183">
        <v>20000</v>
      </c>
      <c r="C25" s="183">
        <v>25000</v>
      </c>
      <c r="D25" s="183">
        <f t="shared" si="0"/>
        <v>45000</v>
      </c>
      <c r="E25" s="171"/>
      <c r="F25" s="171"/>
    </row>
    <row r="26" spans="1:6" ht="15.75">
      <c r="A26" s="171" t="s">
        <v>553</v>
      </c>
      <c r="B26" s="183">
        <v>50000</v>
      </c>
      <c r="C26" s="183">
        <v>0</v>
      </c>
      <c r="D26" s="183">
        <f t="shared" si="0"/>
        <v>50000</v>
      </c>
      <c r="E26" s="171"/>
      <c r="F26" s="171"/>
    </row>
    <row r="27" spans="1:6" ht="15.75">
      <c r="A27" s="171" t="s">
        <v>554</v>
      </c>
      <c r="B27" s="183">
        <v>10000</v>
      </c>
      <c r="C27" s="183">
        <v>0</v>
      </c>
      <c r="D27" s="183">
        <f t="shared" si="0"/>
        <v>10000</v>
      </c>
      <c r="E27" s="171"/>
      <c r="F27" s="171"/>
    </row>
    <row r="28" spans="1:6" ht="15.75">
      <c r="A28" s="171" t="s">
        <v>555</v>
      </c>
      <c r="B28" s="183">
        <v>10000</v>
      </c>
      <c r="C28" s="185">
        <v>0</v>
      </c>
      <c r="D28" s="183">
        <f t="shared" si="0"/>
        <v>10000</v>
      </c>
      <c r="E28" s="171"/>
      <c r="F28" s="171"/>
    </row>
    <row r="29" spans="1:6" ht="15.75">
      <c r="A29" s="180" t="s">
        <v>556</v>
      </c>
      <c r="B29" s="181">
        <f>SUM(B30:B33)</f>
        <v>254000</v>
      </c>
      <c r="C29" s="181">
        <f>SUM(C30:C33)</f>
        <v>61000</v>
      </c>
      <c r="D29" s="186">
        <f>SUM(D30:D33)</f>
        <v>315000</v>
      </c>
      <c r="E29" s="171"/>
      <c r="F29" s="171"/>
    </row>
    <row r="30" spans="1:6" ht="15.75">
      <c r="A30" s="171" t="s">
        <v>557</v>
      </c>
      <c r="B30" s="183">
        <v>10000</v>
      </c>
      <c r="C30" s="183">
        <v>0</v>
      </c>
      <c r="D30" s="183">
        <f t="shared" ref="D30:D35" si="1">SUM(B30:C30)</f>
        <v>10000</v>
      </c>
      <c r="E30" s="171"/>
      <c r="F30" s="171"/>
    </row>
    <row r="31" spans="1:6" ht="15.75">
      <c r="A31" s="171" t="s">
        <v>558</v>
      </c>
      <c r="B31" s="183">
        <v>60000</v>
      </c>
      <c r="C31" s="183">
        <v>5000</v>
      </c>
      <c r="D31" s="183">
        <f t="shared" si="1"/>
        <v>65000</v>
      </c>
      <c r="E31" s="171"/>
      <c r="F31" s="171"/>
    </row>
    <row r="32" spans="1:6" ht="15.75">
      <c r="A32" s="171" t="s">
        <v>559</v>
      </c>
      <c r="B32" s="183">
        <v>60000</v>
      </c>
      <c r="C32" s="183">
        <v>0</v>
      </c>
      <c r="D32" s="183">
        <f t="shared" si="1"/>
        <v>60000</v>
      </c>
      <c r="E32" s="171"/>
      <c r="F32" s="171"/>
    </row>
    <row r="33" spans="1:6" ht="15.75">
      <c r="A33" s="171" t="s">
        <v>560</v>
      </c>
      <c r="B33" s="183">
        <f>SUM(B34:B39)</f>
        <v>124000</v>
      </c>
      <c r="C33" s="183">
        <f>SUM(C34:C39)</f>
        <v>56000</v>
      </c>
      <c r="D33" s="183">
        <f>SUM(D34:D39)</f>
        <v>180000</v>
      </c>
      <c r="E33" s="171"/>
      <c r="F33" s="171"/>
    </row>
    <row r="34" spans="1:6" ht="15.75">
      <c r="A34" s="171" t="s">
        <v>561</v>
      </c>
      <c r="B34" s="183">
        <v>5000</v>
      </c>
      <c r="C34" s="183">
        <v>0</v>
      </c>
      <c r="D34" s="183">
        <f>SUM(B34:C34)</f>
        <v>5000</v>
      </c>
      <c r="E34" s="171"/>
      <c r="F34" s="171"/>
    </row>
    <row r="35" spans="1:6" ht="15.75">
      <c r="A35" s="171" t="s">
        <v>562</v>
      </c>
      <c r="B35" s="183">
        <v>100000</v>
      </c>
      <c r="C35" s="183">
        <v>0</v>
      </c>
      <c r="D35" s="183">
        <f t="shared" si="1"/>
        <v>100000</v>
      </c>
      <c r="E35" s="171"/>
      <c r="F35" s="171"/>
    </row>
    <row r="36" spans="1:6" ht="15.75">
      <c r="A36" s="171" t="s">
        <v>563</v>
      </c>
      <c r="B36" s="183">
        <v>4000</v>
      </c>
      <c r="C36" s="183">
        <v>6000</v>
      </c>
      <c r="D36" s="183">
        <f>SUM(B36:C36)</f>
        <v>10000</v>
      </c>
      <c r="E36" s="171"/>
      <c r="F36" s="171"/>
    </row>
    <row r="37" spans="1:6" ht="15.75">
      <c r="A37" s="171" t="s">
        <v>564</v>
      </c>
      <c r="B37" s="183">
        <v>5000</v>
      </c>
      <c r="C37" s="183">
        <v>0</v>
      </c>
      <c r="D37" s="183">
        <f>SUM(B37:C37)</f>
        <v>5000</v>
      </c>
      <c r="E37" s="171"/>
      <c r="F37" s="171"/>
    </row>
    <row r="38" spans="1:6" ht="15.75">
      <c r="A38" s="171" t="s">
        <v>565</v>
      </c>
      <c r="B38" s="183">
        <v>0</v>
      </c>
      <c r="C38" s="183">
        <v>50000</v>
      </c>
      <c r="D38" s="183">
        <f>SUM(B38:C38)</f>
        <v>50000</v>
      </c>
      <c r="E38" s="171"/>
      <c r="F38" s="171"/>
    </row>
    <row r="39" spans="1:6" ht="15.75">
      <c r="A39" s="171" t="s">
        <v>566</v>
      </c>
      <c r="B39" s="183">
        <v>10000</v>
      </c>
      <c r="C39" s="183">
        <v>0</v>
      </c>
      <c r="D39" s="183">
        <f>SUM(B39:C39)</f>
        <v>10000</v>
      </c>
      <c r="E39" s="171"/>
      <c r="F39" s="171"/>
    </row>
    <row r="40" spans="1:6" ht="15.75">
      <c r="A40" s="180"/>
      <c r="B40" s="171"/>
      <c r="C40" s="171"/>
      <c r="D40" s="171"/>
      <c r="E40" s="171"/>
      <c r="F40" s="171"/>
    </row>
    <row r="41" spans="1:6" ht="15.75">
      <c r="A41" s="180" t="s">
        <v>567</v>
      </c>
      <c r="B41" s="181">
        <f>SUM(B42+B44+B46+B48+B49+B51+B54+B56+B58+B61+B63+B65+B67+B69+B71+B75)</f>
        <v>277000</v>
      </c>
      <c r="C41" s="181">
        <f>SUM(C42+C44+C46+C48+C49+C51+C54+C56+C58+C61+C63)</f>
        <v>0</v>
      </c>
      <c r="D41" s="181">
        <f>SUM(D42+D44+D46+D48+D49+D51+D54+D56+D58+D61+D63+D65+D67+D69+D71+D75)</f>
        <v>277000</v>
      </c>
      <c r="E41" s="171"/>
      <c r="F41" s="171"/>
    </row>
    <row r="42" spans="1:6" ht="15.75">
      <c r="A42" s="180" t="s">
        <v>568</v>
      </c>
      <c r="B42" s="181">
        <f>SUM(B43:B43)</f>
        <v>25000</v>
      </c>
      <c r="C42" s="181">
        <f>SUM(C43:C43)</f>
        <v>0</v>
      </c>
      <c r="D42" s="181">
        <f>SUM(D43:D43)</f>
        <v>25000</v>
      </c>
      <c r="E42" s="171"/>
      <c r="F42" s="171"/>
    </row>
    <row r="43" spans="1:6" ht="15.75">
      <c r="A43" s="171" t="s">
        <v>569</v>
      </c>
      <c r="B43" s="183">
        <v>25000</v>
      </c>
      <c r="C43" s="183">
        <v>0</v>
      </c>
      <c r="D43" s="183">
        <f>SUM(B43:C43)</f>
        <v>25000</v>
      </c>
      <c r="E43" s="171"/>
      <c r="F43" s="171"/>
    </row>
    <row r="44" spans="1:6" ht="15.75">
      <c r="A44" s="180" t="s">
        <v>570</v>
      </c>
      <c r="B44" s="181">
        <f>SUM(B45)</f>
        <v>25000</v>
      </c>
      <c r="C44" s="181">
        <f>SUM(C45)</f>
        <v>0</v>
      </c>
      <c r="D44" s="181">
        <f>SUM(D45)</f>
        <v>25000</v>
      </c>
      <c r="E44" s="171"/>
      <c r="F44" s="171"/>
    </row>
    <row r="45" spans="1:6" ht="15.75">
      <c r="A45" s="171" t="s">
        <v>571</v>
      </c>
      <c r="B45" s="183">
        <v>25000</v>
      </c>
      <c r="C45" s="183">
        <v>0</v>
      </c>
      <c r="D45" s="183">
        <f>SUM(B45:C45)</f>
        <v>25000</v>
      </c>
      <c r="E45" s="171"/>
      <c r="F45" s="171"/>
    </row>
    <row r="46" spans="1:6" ht="15.75">
      <c r="A46" s="180" t="s">
        <v>572</v>
      </c>
      <c r="B46" s="181">
        <f>SUM(B47)</f>
        <v>5000</v>
      </c>
      <c r="C46" s="181">
        <f>SUM(C47)</f>
        <v>0</v>
      </c>
      <c r="D46" s="181">
        <f>SUM(D47)</f>
        <v>5000</v>
      </c>
      <c r="E46" s="171"/>
      <c r="F46" s="171"/>
    </row>
    <row r="47" spans="1:6" ht="15.75">
      <c r="A47" s="171" t="s">
        <v>573</v>
      </c>
      <c r="B47" s="183">
        <v>5000</v>
      </c>
      <c r="C47" s="183">
        <v>0</v>
      </c>
      <c r="D47" s="183">
        <f>SUM(B47:C47)</f>
        <v>5000</v>
      </c>
      <c r="E47" s="171"/>
      <c r="F47" s="171"/>
    </row>
    <row r="48" spans="1:6" ht="15.75">
      <c r="A48" s="180" t="s">
        <v>574</v>
      </c>
      <c r="B48" s="181">
        <v>50000</v>
      </c>
      <c r="C48" s="181">
        <v>0</v>
      </c>
      <c r="D48" s="181">
        <f>SUM(B48:C48)</f>
        <v>50000</v>
      </c>
      <c r="E48" s="171"/>
      <c r="F48" s="171"/>
    </row>
    <row r="49" spans="1:6" ht="15.75">
      <c r="A49" s="180" t="s">
        <v>575</v>
      </c>
      <c r="B49" s="181">
        <f>SUM(B50)</f>
        <v>5000</v>
      </c>
      <c r="C49" s="181">
        <f>SUM(C50)</f>
        <v>0</v>
      </c>
      <c r="D49" s="181">
        <f>SUM(D50)</f>
        <v>5000</v>
      </c>
      <c r="E49" s="171"/>
      <c r="F49" s="171"/>
    </row>
    <row r="50" spans="1:6" ht="15.75">
      <c r="A50" s="171" t="s">
        <v>576</v>
      </c>
      <c r="B50" s="183">
        <v>5000</v>
      </c>
      <c r="C50" s="183">
        <v>0</v>
      </c>
      <c r="D50" s="183">
        <f>SUM(B50:C50)</f>
        <v>5000</v>
      </c>
      <c r="E50" s="171"/>
      <c r="F50" s="171"/>
    </row>
    <row r="51" spans="1:6" ht="15.75">
      <c r="A51" s="180" t="s">
        <v>577</v>
      </c>
      <c r="B51" s="181">
        <f>SUM(B52:B53)</f>
        <v>100000</v>
      </c>
      <c r="C51" s="181">
        <f>SUM(C52:C53)</f>
        <v>0</v>
      </c>
      <c r="D51" s="181">
        <f>SUM(D52:D53)</f>
        <v>100000</v>
      </c>
      <c r="E51" s="171"/>
      <c r="F51" s="171"/>
    </row>
    <row r="52" spans="1:6" ht="15.75">
      <c r="A52" s="171" t="s">
        <v>578</v>
      </c>
      <c r="B52" s="183">
        <v>90000</v>
      </c>
      <c r="C52" s="183">
        <v>0</v>
      </c>
      <c r="D52" s="183">
        <f>SUM(B52:C52)</f>
        <v>90000</v>
      </c>
      <c r="E52" s="171"/>
      <c r="F52" s="171"/>
    </row>
    <row r="53" spans="1:6" ht="15.75">
      <c r="A53" s="171" t="s">
        <v>579</v>
      </c>
      <c r="B53" s="183">
        <v>10000</v>
      </c>
      <c r="C53" s="183">
        <v>0</v>
      </c>
      <c r="D53" s="183">
        <f>SUM(B53:C53)</f>
        <v>10000</v>
      </c>
      <c r="E53" s="171"/>
      <c r="F53" s="171"/>
    </row>
    <row r="54" spans="1:6" ht="15.75">
      <c r="A54" s="187" t="s">
        <v>580</v>
      </c>
      <c r="B54" s="186">
        <f>SUM(B55)</f>
        <v>10000</v>
      </c>
      <c r="C54" s="186">
        <f>SUM(C55)</f>
        <v>0</v>
      </c>
      <c r="D54" s="186">
        <f>SUM(D55)</f>
        <v>10000</v>
      </c>
      <c r="E54" s="171"/>
      <c r="F54" s="171"/>
    </row>
    <row r="55" spans="1:6" ht="15.75">
      <c r="A55" s="175" t="s">
        <v>581</v>
      </c>
      <c r="B55" s="188">
        <v>10000</v>
      </c>
      <c r="C55" s="188">
        <v>0</v>
      </c>
      <c r="D55" s="188">
        <f>SUM(B55:C55)</f>
        <v>10000</v>
      </c>
      <c r="E55" s="171"/>
      <c r="F55" s="171"/>
    </row>
    <row r="56" spans="1:6" ht="15.75">
      <c r="A56" s="180" t="s">
        <v>582</v>
      </c>
      <c r="B56" s="181">
        <f>SUM(B57)</f>
        <v>3000</v>
      </c>
      <c r="C56" s="181">
        <f>SUM(C57)</f>
        <v>0</v>
      </c>
      <c r="D56" s="181">
        <f>SUM(D57)</f>
        <v>3000</v>
      </c>
      <c r="E56" s="171"/>
      <c r="F56" s="171"/>
    </row>
    <row r="57" spans="1:6" ht="15.75">
      <c r="A57" s="171" t="s">
        <v>583</v>
      </c>
      <c r="B57" s="183">
        <v>3000</v>
      </c>
      <c r="C57" s="183">
        <v>0</v>
      </c>
      <c r="D57" s="189">
        <f>SUM(B57:C57)</f>
        <v>3000</v>
      </c>
      <c r="E57" s="171"/>
      <c r="F57" s="171"/>
    </row>
    <row r="58" spans="1:6" ht="15.75">
      <c r="A58" s="180" t="s">
        <v>584</v>
      </c>
      <c r="B58" s="190">
        <f>SUM(B59:B60)</f>
        <v>4000</v>
      </c>
      <c r="C58" s="191">
        <f>SUM(C59:C60)</f>
        <v>0</v>
      </c>
      <c r="D58" s="190">
        <f>SUM(D59:D60)</f>
        <v>4000</v>
      </c>
      <c r="E58" s="171"/>
      <c r="F58" s="171"/>
    </row>
    <row r="59" spans="1:6" ht="15.75">
      <c r="A59" s="171" t="s">
        <v>585</v>
      </c>
      <c r="B59" s="192">
        <v>2000</v>
      </c>
      <c r="C59" s="193">
        <v>0</v>
      </c>
      <c r="D59" s="192">
        <f>SUM(B59:C59)</f>
        <v>2000</v>
      </c>
      <c r="E59" s="171"/>
      <c r="F59" s="171"/>
    </row>
    <row r="60" spans="1:6" ht="15.75">
      <c r="A60" s="171" t="s">
        <v>586</v>
      </c>
      <c r="B60" s="194">
        <v>2000</v>
      </c>
      <c r="C60" s="193">
        <v>0</v>
      </c>
      <c r="D60" s="194">
        <f>SUM(B60:C60)</f>
        <v>2000</v>
      </c>
      <c r="E60" s="171"/>
      <c r="F60" s="171"/>
    </row>
    <row r="61" spans="1:6" ht="15.75">
      <c r="A61" s="180" t="s">
        <v>587</v>
      </c>
      <c r="B61" s="195">
        <f>SUM(B62)</f>
        <v>3000</v>
      </c>
      <c r="C61" s="196">
        <f>SUM(C62)</f>
        <v>0</v>
      </c>
      <c r="D61" s="195">
        <f>SUM(D62)</f>
        <v>3000</v>
      </c>
      <c r="E61" s="171"/>
      <c r="F61" s="171"/>
    </row>
    <row r="62" spans="1:6" ht="15.75">
      <c r="A62" s="171" t="s">
        <v>588</v>
      </c>
      <c r="B62" s="194">
        <v>3000</v>
      </c>
      <c r="C62" s="193">
        <v>0</v>
      </c>
      <c r="D62" s="197">
        <f>SUM(B62:C62)</f>
        <v>3000</v>
      </c>
      <c r="E62" s="171"/>
      <c r="F62" s="171"/>
    </row>
    <row r="63" spans="1:6" ht="15.75">
      <c r="A63" s="180" t="s">
        <v>589</v>
      </c>
      <c r="B63" s="195">
        <f>SUM(B64)</f>
        <v>3000</v>
      </c>
      <c r="C63" s="191">
        <f>SUM(C64)</f>
        <v>0</v>
      </c>
      <c r="D63" s="190">
        <f>SUM(D64)</f>
        <v>3000</v>
      </c>
      <c r="E63" s="171"/>
      <c r="F63" s="171"/>
    </row>
    <row r="64" spans="1:6" ht="15.75">
      <c r="A64" s="171" t="s">
        <v>590</v>
      </c>
      <c r="B64" s="194">
        <v>3000</v>
      </c>
      <c r="C64" s="193">
        <v>0</v>
      </c>
      <c r="D64" s="197">
        <f>SUM(B64:C64)</f>
        <v>3000</v>
      </c>
      <c r="E64" s="171"/>
      <c r="F64" s="171"/>
    </row>
    <row r="65" spans="1:6" ht="15.75">
      <c r="A65" s="180" t="s">
        <v>591</v>
      </c>
      <c r="B65" s="195">
        <f>SUM(B66)</f>
        <v>10000</v>
      </c>
      <c r="C65" s="191">
        <f>SUM(C66)</f>
        <v>0</v>
      </c>
      <c r="D65" s="198">
        <f>SUM(D66)</f>
        <v>10000</v>
      </c>
      <c r="E65" s="171"/>
      <c r="F65" s="171"/>
    </row>
    <row r="66" spans="1:6" ht="15.75">
      <c r="A66" s="171" t="s">
        <v>592</v>
      </c>
      <c r="B66" s="194">
        <v>10000</v>
      </c>
      <c r="C66" s="193">
        <v>0</v>
      </c>
      <c r="D66" s="197">
        <f>SUM(B66:C66)</f>
        <v>10000</v>
      </c>
      <c r="E66" s="171"/>
      <c r="F66" s="171"/>
    </row>
    <row r="67" spans="1:6" ht="15.75">
      <c r="A67" s="180" t="s">
        <v>593</v>
      </c>
      <c r="B67" s="195">
        <f>SUM(B68)</f>
        <v>5000</v>
      </c>
      <c r="C67" s="191">
        <f>SUM(C68)</f>
        <v>0</v>
      </c>
      <c r="D67" s="198">
        <f>SUM(D68)</f>
        <v>5000</v>
      </c>
      <c r="E67" s="171"/>
      <c r="F67" s="171"/>
    </row>
    <row r="68" spans="1:6" ht="15.75">
      <c r="A68" s="171" t="s">
        <v>594</v>
      </c>
      <c r="B68" s="194">
        <v>5000</v>
      </c>
      <c r="C68" s="193">
        <v>0</v>
      </c>
      <c r="D68" s="197">
        <f>SUM(B68:C68)</f>
        <v>5000</v>
      </c>
      <c r="E68" s="171"/>
      <c r="F68" s="171"/>
    </row>
    <row r="69" spans="1:6" ht="15.75">
      <c r="A69" s="180" t="s">
        <v>595</v>
      </c>
      <c r="B69" s="195">
        <f>SUM(B70)</f>
        <v>10000</v>
      </c>
      <c r="C69" s="191">
        <f>SUM(C70)</f>
        <v>0</v>
      </c>
      <c r="D69" s="198">
        <f>SUM(D70)</f>
        <v>10000</v>
      </c>
      <c r="E69" s="171"/>
      <c r="F69" s="171"/>
    </row>
    <row r="70" spans="1:6" ht="15.75">
      <c r="A70" s="171" t="s">
        <v>596</v>
      </c>
      <c r="B70" s="194">
        <v>10000</v>
      </c>
      <c r="C70" s="193">
        <v>0</v>
      </c>
      <c r="D70" s="197">
        <f>SUM(B70:C70)</f>
        <v>10000</v>
      </c>
      <c r="E70" s="171"/>
      <c r="F70" s="171"/>
    </row>
    <row r="71" spans="1:6" ht="15.75">
      <c r="A71" s="180" t="s">
        <v>597</v>
      </c>
      <c r="B71" s="195">
        <f>SUM(B72:B74)</f>
        <v>14000</v>
      </c>
      <c r="C71" s="191">
        <f>SUM(C72:C74)</f>
        <v>0</v>
      </c>
      <c r="D71" s="198">
        <f>SUM(D72:D74)</f>
        <v>14000</v>
      </c>
      <c r="E71" s="171"/>
      <c r="F71" s="171"/>
    </row>
    <row r="72" spans="1:6" ht="15.75">
      <c r="A72" s="171" t="s">
        <v>598</v>
      </c>
      <c r="B72" s="194">
        <v>4000</v>
      </c>
      <c r="C72" s="193">
        <v>0</v>
      </c>
      <c r="D72" s="197">
        <f>SUM(B72:C72)</f>
        <v>4000</v>
      </c>
      <c r="E72" s="171"/>
      <c r="F72" s="171"/>
    </row>
    <row r="73" spans="1:6" ht="15.75">
      <c r="A73" s="171" t="s">
        <v>599</v>
      </c>
      <c r="B73" s="194">
        <v>5000</v>
      </c>
      <c r="C73" s="193">
        <v>0</v>
      </c>
      <c r="D73" s="197">
        <f>SUM(B73:C73)</f>
        <v>5000</v>
      </c>
      <c r="E73" s="171"/>
      <c r="F73" s="171"/>
    </row>
    <row r="74" spans="1:6" ht="15.75">
      <c r="A74" s="171" t="s">
        <v>600</v>
      </c>
      <c r="B74" s="194">
        <v>5000</v>
      </c>
      <c r="C74" s="193">
        <v>0</v>
      </c>
      <c r="D74" s="197">
        <f>SUM(B74:C74)</f>
        <v>5000</v>
      </c>
      <c r="E74" s="171"/>
      <c r="F74" s="171"/>
    </row>
    <row r="75" spans="1:6" ht="15.75">
      <c r="A75" s="180" t="s">
        <v>601</v>
      </c>
      <c r="B75" s="199">
        <f>SUM(B76)</f>
        <v>5000</v>
      </c>
      <c r="C75" s="191">
        <f>SUM(C76)</f>
        <v>0</v>
      </c>
      <c r="D75" s="200">
        <f>SUM(D76)</f>
        <v>5000</v>
      </c>
      <c r="E75" s="171"/>
      <c r="F75" s="171"/>
    </row>
    <row r="76" spans="1:6" ht="15.75">
      <c r="A76" s="171" t="s">
        <v>602</v>
      </c>
      <c r="B76" s="192">
        <v>5000</v>
      </c>
      <c r="C76" s="201">
        <v>0</v>
      </c>
      <c r="D76" s="202">
        <f>SUM(B76:C76)</f>
        <v>5000</v>
      </c>
      <c r="E76" s="171"/>
      <c r="F76" s="171"/>
    </row>
    <row r="77" spans="1:6" ht="15.75">
      <c r="A77" s="171"/>
      <c r="B77" s="203"/>
      <c r="C77" s="204"/>
      <c r="D77" s="205"/>
      <c r="E77" s="171"/>
      <c r="F77" s="171"/>
    </row>
    <row r="78" spans="1:6" ht="18" customHeight="1">
      <c r="A78" s="206" t="s">
        <v>603</v>
      </c>
      <c r="B78" s="199">
        <f>SUM(B79)</f>
        <v>20000</v>
      </c>
      <c r="C78" s="207">
        <f>SUM(C79)</f>
        <v>0</v>
      </c>
      <c r="D78" s="199">
        <f>SUM(D79)</f>
        <v>20000</v>
      </c>
      <c r="E78" s="171"/>
      <c r="F78" s="171"/>
    </row>
    <row r="79" spans="1:6" ht="15.75">
      <c r="A79" s="208" t="s">
        <v>604</v>
      </c>
      <c r="B79" s="192">
        <v>20000</v>
      </c>
      <c r="C79" s="201">
        <v>0</v>
      </c>
      <c r="D79" s="202">
        <f>SUM(B79:C79)</f>
        <v>20000</v>
      </c>
      <c r="E79" s="171"/>
      <c r="F79" s="171"/>
    </row>
    <row r="80" spans="1:6" ht="15.75">
      <c r="A80" s="209"/>
      <c r="B80" s="183"/>
      <c r="C80" s="171"/>
      <c r="D80" s="171"/>
      <c r="E80" s="171"/>
      <c r="F80" s="171"/>
    </row>
    <row r="81" spans="1:6" ht="15.75">
      <c r="A81" s="173" t="s">
        <v>605</v>
      </c>
      <c r="B81" s="171"/>
      <c r="C81" s="171"/>
      <c r="D81" s="171"/>
      <c r="E81" s="171"/>
      <c r="F81" s="171"/>
    </row>
    <row r="82" spans="1:6" ht="15.75">
      <c r="A82" s="171"/>
      <c r="B82" s="171"/>
      <c r="C82" s="171"/>
      <c r="D82" s="171"/>
      <c r="E82" s="171"/>
      <c r="F82" s="171"/>
    </row>
    <row r="83" spans="1:6" ht="15.75">
      <c r="A83" s="345" t="s">
        <v>606</v>
      </c>
      <c r="B83" s="345"/>
      <c r="C83" s="345"/>
      <c r="D83" s="345"/>
      <c r="E83" s="171"/>
      <c r="F83" s="171"/>
    </row>
    <row r="84" spans="1:6" ht="15.75">
      <c r="A84" s="175"/>
      <c r="B84" s="175"/>
      <c r="C84" s="346" t="s">
        <v>607</v>
      </c>
      <c r="D84" s="346"/>
      <c r="E84" s="171"/>
      <c r="F84" s="171"/>
    </row>
    <row r="85" spans="1:6" ht="15.75" customHeight="1">
      <c r="A85" s="171"/>
      <c r="B85" s="210"/>
      <c r="C85" s="342" t="s">
        <v>608</v>
      </c>
      <c r="D85" s="342"/>
      <c r="E85" s="171"/>
      <c r="F85" s="171"/>
    </row>
    <row r="86" spans="1:6" ht="15.75">
      <c r="A86" s="171"/>
      <c r="B86" s="171"/>
      <c r="C86" s="171"/>
      <c r="D86" s="171"/>
      <c r="E86" s="171"/>
      <c r="F86" s="171"/>
    </row>
    <row r="87" spans="1:6" ht="15.75">
      <c r="A87" s="171"/>
      <c r="B87" s="171"/>
      <c r="C87" s="171"/>
      <c r="D87" s="171"/>
      <c r="E87" s="171"/>
      <c r="F87" s="171"/>
    </row>
    <row r="88" spans="1:6" ht="15.75">
      <c r="A88" s="171"/>
      <c r="B88" s="171"/>
      <c r="C88" s="171"/>
      <c r="D88" s="171"/>
      <c r="E88" s="171"/>
      <c r="F88" s="171"/>
    </row>
    <row r="89" spans="1:6" ht="15.75" customHeight="1">
      <c r="A89" s="171"/>
      <c r="B89" s="171"/>
      <c r="C89" s="171"/>
      <c r="D89" s="171"/>
      <c r="E89" s="171"/>
      <c r="F89" s="171"/>
    </row>
    <row r="90" spans="1:6" ht="15.75">
      <c r="A90" s="171"/>
      <c r="B90" s="171"/>
      <c r="C90" s="171"/>
      <c r="D90" s="171"/>
      <c r="E90" s="171"/>
      <c r="F90" s="171"/>
    </row>
    <row r="91" spans="1:6" ht="15.75" customHeight="1">
      <c r="A91" s="171"/>
      <c r="B91" s="171"/>
      <c r="C91" s="171"/>
      <c r="D91" s="181"/>
      <c r="E91" s="171"/>
      <c r="F91" s="171"/>
    </row>
    <row r="92" spans="1:6" ht="15.75">
      <c r="A92" s="171"/>
      <c r="B92" s="171"/>
      <c r="C92" s="171"/>
      <c r="D92" s="171"/>
      <c r="E92" s="171"/>
      <c r="F92" s="171"/>
    </row>
    <row r="93" spans="1:6" ht="15.75">
      <c r="E93" s="171"/>
      <c r="F93" s="171"/>
    </row>
    <row r="94" spans="1:6" ht="30.75" customHeight="1">
      <c r="E94" s="171"/>
      <c r="F94" s="171"/>
    </row>
    <row r="95" spans="1:6" ht="15.75">
      <c r="E95" s="171"/>
      <c r="F95" s="171"/>
    </row>
    <row r="96" spans="1:6" ht="15.75">
      <c r="E96" s="171"/>
      <c r="F96" s="171"/>
    </row>
    <row r="97" spans="5:6" ht="15.75">
      <c r="E97" s="171"/>
      <c r="F97" s="171"/>
    </row>
    <row r="98" spans="5:6" ht="15.75">
      <c r="E98" s="171"/>
      <c r="F98" s="171"/>
    </row>
    <row r="99" spans="5:6" ht="15.75">
      <c r="E99" s="171"/>
      <c r="F99" s="171"/>
    </row>
    <row r="100" spans="5:6" ht="15.75">
      <c r="E100" s="171"/>
      <c r="F100" s="171"/>
    </row>
    <row r="101" spans="5:6" ht="15.75">
      <c r="E101" s="171"/>
      <c r="F101" s="171"/>
    </row>
    <row r="102" spans="5:6" ht="15.75">
      <c r="E102" s="171"/>
      <c r="F102" s="171"/>
    </row>
    <row r="103" spans="5:6" ht="15.75">
      <c r="E103" s="171"/>
      <c r="F103" s="171"/>
    </row>
    <row r="104" spans="5:6" ht="15.75">
      <c r="E104" s="171"/>
      <c r="F104" s="171"/>
    </row>
    <row r="105" spans="5:6" ht="15.75">
      <c r="E105" s="171"/>
      <c r="F105" s="171"/>
    </row>
    <row r="106" spans="5:6" ht="15.75">
      <c r="E106" s="171"/>
      <c r="F106" s="171"/>
    </row>
    <row r="107" spans="5:6" ht="15.75">
      <c r="E107" s="171"/>
      <c r="F107" s="171"/>
    </row>
    <row r="108" spans="5:6" ht="15.75">
      <c r="E108" s="171"/>
      <c r="F108" s="171"/>
    </row>
    <row r="109" spans="5:6" ht="15.75">
      <c r="E109" s="171"/>
      <c r="F109" s="171"/>
    </row>
    <row r="110" spans="5:6" ht="15.75">
      <c r="E110" s="171"/>
      <c r="F110" s="171"/>
    </row>
    <row r="111" spans="5:6" ht="15.75">
      <c r="E111" s="171"/>
      <c r="F111" s="171"/>
    </row>
    <row r="112" spans="5:6" ht="15.75">
      <c r="E112" s="171"/>
      <c r="F112" s="171"/>
    </row>
    <row r="113" spans="5:6" ht="15.75">
      <c r="E113" s="171"/>
      <c r="F113" s="171"/>
    </row>
    <row r="114" spans="5:6" ht="15.75">
      <c r="E114" s="171"/>
      <c r="F114" s="171"/>
    </row>
    <row r="115" spans="5:6" ht="15.75">
      <c r="E115" s="171"/>
      <c r="F115" s="171"/>
    </row>
    <row r="116" spans="5:6" ht="15.75">
      <c r="E116" s="171"/>
      <c r="F116" s="171"/>
    </row>
    <row r="117" spans="5:6" ht="15.75">
      <c r="E117" s="171"/>
      <c r="F117" s="171"/>
    </row>
    <row r="118" spans="5:6" ht="15.75">
      <c r="E118" s="171"/>
      <c r="F118" s="171"/>
    </row>
    <row r="119" spans="5:6" ht="15.75">
      <c r="E119" s="171"/>
      <c r="F119" s="171"/>
    </row>
    <row r="120" spans="5:6" ht="15.75">
      <c r="E120" s="171"/>
      <c r="F120" s="171"/>
    </row>
    <row r="121" spans="5:6" ht="15.75">
      <c r="E121" s="171"/>
      <c r="F121" s="171"/>
    </row>
    <row r="122" spans="5:6" ht="15.75">
      <c r="E122" s="171"/>
      <c r="F122" s="171"/>
    </row>
    <row r="123" spans="5:6" ht="15.75">
      <c r="E123" s="171"/>
      <c r="F123" s="171"/>
    </row>
    <row r="124" spans="5:6" ht="15.75">
      <c r="E124" s="171"/>
      <c r="F124" s="171"/>
    </row>
    <row r="125" spans="5:6" ht="15.75">
      <c r="E125" s="171"/>
      <c r="F125" s="171"/>
    </row>
    <row r="126" spans="5:6" ht="15.75">
      <c r="E126" s="171"/>
      <c r="F126" s="171"/>
    </row>
    <row r="127" spans="5:6" ht="15.75">
      <c r="E127" s="171"/>
      <c r="F127" s="171"/>
    </row>
    <row r="128" spans="5:6" ht="15.75">
      <c r="E128" s="171"/>
      <c r="F128" s="171"/>
    </row>
    <row r="129" spans="5:6" ht="15.75">
      <c r="E129" s="171"/>
      <c r="F129" s="171"/>
    </row>
    <row r="130" spans="5:6" ht="15.75">
      <c r="E130" s="171"/>
      <c r="F130" s="171"/>
    </row>
    <row r="131" spans="5:6" ht="15.75">
      <c r="E131" s="171"/>
      <c r="F131" s="171"/>
    </row>
    <row r="132" spans="5:6" ht="15.75">
      <c r="E132" s="171"/>
      <c r="F132" s="171"/>
    </row>
    <row r="133" spans="5:6" ht="15.75">
      <c r="E133" s="171"/>
      <c r="F133" s="171"/>
    </row>
    <row r="134" spans="5:6" ht="15.75">
      <c r="E134" s="171"/>
      <c r="F134" s="171"/>
    </row>
    <row r="135" spans="5:6" ht="15.75">
      <c r="E135" s="171"/>
      <c r="F135" s="171"/>
    </row>
    <row r="136" spans="5:6" ht="15.75">
      <c r="E136" s="171"/>
      <c r="F136" s="171"/>
    </row>
    <row r="137" spans="5:6" ht="15.75">
      <c r="E137" s="171"/>
      <c r="F137" s="171"/>
    </row>
    <row r="138" spans="5:6" ht="15.75">
      <c r="E138" s="171"/>
      <c r="F138" s="171"/>
    </row>
    <row r="139" spans="5:6" ht="15" customHeight="1">
      <c r="E139" s="171"/>
      <c r="F139" s="171"/>
    </row>
    <row r="140" spans="5:6" ht="15" customHeight="1">
      <c r="E140" s="171"/>
      <c r="F140" s="171"/>
    </row>
    <row r="141" spans="5:6" ht="15.75">
      <c r="E141" s="171"/>
      <c r="F141" s="171"/>
    </row>
    <row r="142" spans="5:6" ht="15.75">
      <c r="E142" s="171"/>
      <c r="F142" s="171"/>
    </row>
    <row r="143" spans="5:6" ht="15.75">
      <c r="E143" s="171"/>
      <c r="F143" s="171"/>
    </row>
    <row r="144" spans="5:6" ht="15.75">
      <c r="E144" s="171"/>
      <c r="F144" s="171"/>
    </row>
    <row r="145" spans="5:6" ht="15.75">
      <c r="E145" s="171"/>
      <c r="F145" s="171"/>
    </row>
    <row r="146" spans="5:6" ht="15.75">
      <c r="E146" s="171"/>
      <c r="F146" s="171"/>
    </row>
    <row r="147" spans="5:6" ht="15.75">
      <c r="E147" s="171"/>
      <c r="F147" s="171"/>
    </row>
    <row r="148" spans="5:6" ht="15.75">
      <c r="E148" s="171"/>
      <c r="F148" s="171"/>
    </row>
    <row r="149" spans="5:6" ht="15.75">
      <c r="E149" s="171"/>
      <c r="F149" s="171"/>
    </row>
    <row r="150" spans="5:6" ht="15.75">
      <c r="E150" s="171"/>
      <c r="F150" s="171"/>
    </row>
    <row r="151" spans="5:6" ht="15.75">
      <c r="E151" s="171"/>
      <c r="F151" s="171"/>
    </row>
    <row r="152" spans="5:6" ht="15.75">
      <c r="E152" s="171"/>
      <c r="F152" s="171"/>
    </row>
    <row r="153" spans="5:6" ht="15.75">
      <c r="E153" s="171"/>
      <c r="F153" s="171"/>
    </row>
    <row r="154" spans="5:6" ht="15.75">
      <c r="E154" s="171"/>
      <c r="F154" s="171"/>
    </row>
    <row r="155" spans="5:6" ht="15.75">
      <c r="E155" s="171"/>
      <c r="F155" s="171"/>
    </row>
    <row r="156" spans="5:6" ht="15.75">
      <c r="E156" s="171"/>
      <c r="F156" s="171"/>
    </row>
    <row r="157" spans="5:6" ht="15.75">
      <c r="E157" s="171"/>
      <c r="F157" s="171"/>
    </row>
    <row r="158" spans="5:6" ht="15.75">
      <c r="E158" s="171"/>
      <c r="F158" s="171"/>
    </row>
    <row r="159" spans="5:6" ht="15.75">
      <c r="E159" s="171"/>
      <c r="F159" s="171"/>
    </row>
    <row r="160" spans="5:6" ht="15.75">
      <c r="E160" s="171"/>
      <c r="F160" s="171"/>
    </row>
    <row r="161" spans="5:6" ht="15.75">
      <c r="E161" s="171"/>
      <c r="F161" s="171"/>
    </row>
    <row r="162" spans="5:6" ht="15.75">
      <c r="E162" s="171"/>
      <c r="F162" s="171"/>
    </row>
    <row r="163" spans="5:6" ht="15.75">
      <c r="E163" s="171"/>
      <c r="F163" s="171"/>
    </row>
    <row r="164" spans="5:6" ht="15.75">
      <c r="E164" s="171"/>
      <c r="F164" s="171"/>
    </row>
    <row r="165" spans="5:6" ht="15.75">
      <c r="E165" s="171"/>
      <c r="F165" s="171"/>
    </row>
    <row r="166" spans="5:6" ht="15.75">
      <c r="E166" s="171"/>
      <c r="F166" s="171"/>
    </row>
    <row r="167" spans="5:6" ht="15.75">
      <c r="E167" s="171"/>
      <c r="F167" s="171"/>
    </row>
    <row r="168" spans="5:6" ht="15.75">
      <c r="E168" s="171"/>
      <c r="F168" s="171"/>
    </row>
    <row r="169" spans="5:6" ht="15.75">
      <c r="E169" s="171"/>
      <c r="F169" s="171"/>
    </row>
    <row r="170" spans="5:6" ht="15.75">
      <c r="E170" s="171"/>
      <c r="F170" s="171"/>
    </row>
    <row r="171" spans="5:6" ht="15.75">
      <c r="E171" s="171"/>
      <c r="F171" s="171"/>
    </row>
    <row r="172" spans="5:6" ht="15.75">
      <c r="E172" s="171"/>
      <c r="F172" s="171"/>
    </row>
    <row r="173" spans="5:6" ht="15.75">
      <c r="E173" s="171"/>
      <c r="F173" s="171"/>
    </row>
    <row r="174" spans="5:6" ht="15.75">
      <c r="E174" s="171"/>
      <c r="F174" s="171"/>
    </row>
    <row r="175" spans="5:6" ht="15.75">
      <c r="E175" s="171"/>
      <c r="F175" s="171"/>
    </row>
    <row r="176" spans="5:6" ht="15.75">
      <c r="E176" s="171"/>
      <c r="F176" s="171"/>
    </row>
    <row r="177" spans="5:6" ht="15.75">
      <c r="E177" s="171"/>
      <c r="F177" s="171"/>
    </row>
    <row r="178" spans="5:6" ht="15.75">
      <c r="E178" s="171"/>
      <c r="F178" s="171"/>
    </row>
    <row r="179" spans="5:6" ht="15.75">
      <c r="E179" s="171"/>
      <c r="F179" s="171"/>
    </row>
    <row r="180" spans="5:6" ht="15.75">
      <c r="E180" s="171"/>
      <c r="F180" s="171"/>
    </row>
    <row r="181" spans="5:6" ht="15.75">
      <c r="E181" s="171"/>
      <c r="F181" s="171"/>
    </row>
    <row r="182" spans="5:6" ht="15.75">
      <c r="E182" s="171"/>
      <c r="F182" s="171"/>
    </row>
    <row r="183" spans="5:6" ht="15.75">
      <c r="E183" s="171"/>
      <c r="F183" s="171"/>
    </row>
    <row r="184" spans="5:6" ht="15.75">
      <c r="E184" s="171"/>
      <c r="F184" s="171"/>
    </row>
    <row r="185" spans="5:6" ht="15.75">
      <c r="E185" s="171"/>
      <c r="F185" s="171"/>
    </row>
    <row r="186" spans="5:6" ht="15.75">
      <c r="E186" s="171"/>
      <c r="F186" s="171"/>
    </row>
    <row r="187" spans="5:6" ht="15.75">
      <c r="E187" s="171"/>
      <c r="F187" s="171"/>
    </row>
    <row r="188" spans="5:6" ht="15.75">
      <c r="E188" s="171"/>
      <c r="F188" s="171"/>
    </row>
    <row r="189" spans="5:6" ht="15.75">
      <c r="E189" s="171"/>
      <c r="F189" s="171"/>
    </row>
    <row r="190" spans="5:6" ht="15.75">
      <c r="E190" s="171"/>
      <c r="F190" s="171"/>
    </row>
    <row r="191" spans="5:6" ht="15" customHeight="1">
      <c r="E191" s="171"/>
      <c r="F191" s="171"/>
    </row>
    <row r="192" spans="5:6" ht="15" customHeight="1">
      <c r="E192" s="171"/>
      <c r="F192" s="171"/>
    </row>
    <row r="193" spans="5:6" ht="15.75">
      <c r="E193" s="171"/>
      <c r="F193" s="171"/>
    </row>
    <row r="194" spans="5:6" ht="15.75">
      <c r="E194" s="171"/>
      <c r="F194" s="171"/>
    </row>
    <row r="195" spans="5:6" ht="15.75">
      <c r="E195" s="171"/>
      <c r="F195" s="171"/>
    </row>
    <row r="196" spans="5:6" ht="15.75">
      <c r="E196" s="171"/>
      <c r="F196" s="171"/>
    </row>
    <row r="197" spans="5:6" ht="15.75">
      <c r="E197" s="171"/>
      <c r="F197" s="171"/>
    </row>
    <row r="198" spans="5:6" ht="15.75">
      <c r="E198" s="171"/>
      <c r="F198" s="171"/>
    </row>
    <row r="199" spans="5:6" ht="15.75">
      <c r="E199" s="171"/>
      <c r="F199" s="171"/>
    </row>
    <row r="200" spans="5:6" ht="15.75">
      <c r="E200" s="171"/>
      <c r="F200" s="171"/>
    </row>
    <row r="201" spans="5:6" ht="15.75">
      <c r="E201" s="171"/>
      <c r="F201" s="171"/>
    </row>
    <row r="202" spans="5:6" ht="15.75">
      <c r="E202" s="171"/>
      <c r="F202" s="171"/>
    </row>
    <row r="203" spans="5:6" ht="15.75">
      <c r="E203" s="171"/>
      <c r="F203" s="171"/>
    </row>
    <row r="204" spans="5:6" ht="15.75">
      <c r="E204" s="171"/>
      <c r="F204" s="171"/>
    </row>
    <row r="205" spans="5:6" ht="15.75">
      <c r="E205" s="171"/>
      <c r="F205" s="171"/>
    </row>
    <row r="206" spans="5:6" ht="15.75">
      <c r="E206" s="171"/>
      <c r="F206" s="171"/>
    </row>
    <row r="207" spans="5:6" ht="15.75">
      <c r="E207" s="171"/>
      <c r="F207" s="171"/>
    </row>
    <row r="208" spans="5:6" ht="15.75">
      <c r="E208" s="171"/>
      <c r="F208" s="171"/>
    </row>
    <row r="209" spans="5:6" ht="15.75">
      <c r="E209" s="171"/>
      <c r="F209" s="171"/>
    </row>
    <row r="210" spans="5:6" ht="15.75">
      <c r="E210" s="171"/>
      <c r="F210" s="171"/>
    </row>
    <row r="211" spans="5:6" ht="15.75">
      <c r="E211" s="171"/>
      <c r="F211" s="171"/>
    </row>
    <row r="212" spans="5:6" ht="15.75">
      <c r="E212" s="171"/>
      <c r="F212" s="171"/>
    </row>
    <row r="213" spans="5:6" ht="15.75">
      <c r="E213" s="171"/>
      <c r="F213" s="171"/>
    </row>
    <row r="214" spans="5:6" ht="15.75">
      <c r="E214" s="171"/>
      <c r="F214" s="171"/>
    </row>
    <row r="215" spans="5:6" ht="15.75">
      <c r="E215" s="171"/>
      <c r="F215" s="171"/>
    </row>
    <row r="216" spans="5:6" ht="15.75">
      <c r="E216" s="171"/>
      <c r="F216" s="171"/>
    </row>
    <row r="217" spans="5:6" ht="15.75">
      <c r="E217" s="171"/>
      <c r="F217" s="171"/>
    </row>
    <row r="218" spans="5:6" ht="15.75">
      <c r="E218" s="171"/>
      <c r="F218" s="171"/>
    </row>
    <row r="219" spans="5:6" ht="15.75">
      <c r="E219" s="171"/>
      <c r="F219" s="171"/>
    </row>
    <row r="220" spans="5:6" ht="15.75">
      <c r="E220" s="171"/>
      <c r="F220" s="171"/>
    </row>
    <row r="221" spans="5:6" ht="15.75">
      <c r="E221" s="171"/>
      <c r="F221" s="171"/>
    </row>
    <row r="222" spans="5:6" ht="15.75">
      <c r="E222" s="171"/>
      <c r="F222" s="171"/>
    </row>
    <row r="223" spans="5:6" ht="15.75">
      <c r="E223" s="171"/>
      <c r="F223" s="171"/>
    </row>
    <row r="224" spans="5:6" ht="15.75">
      <c r="E224" s="171"/>
      <c r="F224" s="171"/>
    </row>
    <row r="225" spans="5:6" ht="15.75">
      <c r="E225" s="171"/>
      <c r="F225" s="171"/>
    </row>
    <row r="226" spans="5:6" ht="15.75">
      <c r="E226" s="171"/>
      <c r="F226" s="171"/>
    </row>
    <row r="227" spans="5:6" ht="15.75">
      <c r="E227" s="171"/>
      <c r="F227" s="171"/>
    </row>
    <row r="228" spans="5:6" ht="15.75">
      <c r="E228" s="171"/>
      <c r="F228" s="171"/>
    </row>
    <row r="229" spans="5:6" ht="15.75">
      <c r="E229" s="171"/>
      <c r="F229" s="171"/>
    </row>
    <row r="230" spans="5:6" ht="15.75">
      <c r="E230" s="171"/>
      <c r="F230" s="171"/>
    </row>
    <row r="231" spans="5:6" ht="15.75">
      <c r="E231" s="171"/>
      <c r="F231" s="171"/>
    </row>
    <row r="232" spans="5:6" ht="15.75">
      <c r="E232" s="171"/>
      <c r="F232" s="171"/>
    </row>
    <row r="233" spans="5:6" ht="15.75">
      <c r="E233" s="171"/>
      <c r="F233" s="171"/>
    </row>
    <row r="234" spans="5:6" ht="15.75">
      <c r="E234" s="171"/>
      <c r="F234" s="171"/>
    </row>
    <row r="235" spans="5:6" ht="15.75">
      <c r="E235" s="171"/>
      <c r="F235" s="171"/>
    </row>
    <row r="236" spans="5:6" ht="15.75">
      <c r="E236" s="171"/>
      <c r="F236" s="171"/>
    </row>
    <row r="237" spans="5:6" ht="15.75">
      <c r="E237" s="171"/>
      <c r="F237" s="171"/>
    </row>
    <row r="238" spans="5:6" ht="15.75">
      <c r="E238" s="171"/>
      <c r="F238" s="171"/>
    </row>
    <row r="239" spans="5:6" ht="15.75">
      <c r="E239" s="171"/>
      <c r="F239" s="171"/>
    </row>
    <row r="240" spans="5:6" ht="15.75">
      <c r="E240" s="171"/>
      <c r="F240" s="171"/>
    </row>
    <row r="241" spans="5:6" ht="15.75">
      <c r="E241" s="171"/>
      <c r="F241" s="171"/>
    </row>
    <row r="242" spans="5:6" ht="15.75">
      <c r="E242" s="171"/>
      <c r="F242" s="171"/>
    </row>
    <row r="243" spans="5:6" ht="15.75">
      <c r="E243" s="171"/>
      <c r="F243" s="171"/>
    </row>
    <row r="244" spans="5:6" ht="15.75">
      <c r="E244" s="171"/>
      <c r="F244" s="171"/>
    </row>
    <row r="245" spans="5:6" ht="15.75">
      <c r="E245" s="171"/>
      <c r="F245" s="171"/>
    </row>
    <row r="246" spans="5:6" ht="15.75">
      <c r="E246" s="171"/>
      <c r="F246" s="171"/>
    </row>
    <row r="247" spans="5:6" ht="15.75">
      <c r="E247" s="171"/>
      <c r="F247" s="171"/>
    </row>
    <row r="248" spans="5:6" ht="15.75">
      <c r="E248" s="171"/>
      <c r="F248" s="171"/>
    </row>
    <row r="249" spans="5:6" ht="15.75">
      <c r="E249" s="171"/>
      <c r="F249" s="171"/>
    </row>
    <row r="250" spans="5:6" ht="15.75">
      <c r="E250" s="171"/>
      <c r="F250" s="171"/>
    </row>
    <row r="251" spans="5:6" ht="15.75">
      <c r="E251" s="171"/>
      <c r="F251" s="171"/>
    </row>
    <row r="252" spans="5:6" ht="15.75">
      <c r="E252" s="171"/>
      <c r="F252" s="171"/>
    </row>
    <row r="253" spans="5:6" ht="15.75">
      <c r="E253" s="171"/>
      <c r="F253" s="171"/>
    </row>
    <row r="254" spans="5:6" ht="15.75">
      <c r="E254" s="171"/>
      <c r="F254" s="171"/>
    </row>
    <row r="255" spans="5:6" ht="15.75">
      <c r="E255" s="171"/>
      <c r="F255" s="171"/>
    </row>
    <row r="256" spans="5:6" ht="15.75">
      <c r="E256" s="171"/>
      <c r="F256" s="171"/>
    </row>
    <row r="257" spans="5:6" ht="15.75">
      <c r="E257" s="171"/>
      <c r="F257" s="171"/>
    </row>
    <row r="258" spans="5:6" ht="15.75">
      <c r="E258" s="171"/>
      <c r="F258" s="171"/>
    </row>
    <row r="259" spans="5:6" ht="15.75">
      <c r="E259" s="171"/>
      <c r="F259" s="171"/>
    </row>
    <row r="260" spans="5:6" ht="15.75">
      <c r="E260" s="171"/>
      <c r="F260" s="171"/>
    </row>
    <row r="261" spans="5:6" ht="15.75">
      <c r="F261" s="171"/>
    </row>
    <row r="262" spans="5:6" ht="15.75">
      <c r="F262" s="171"/>
    </row>
    <row r="263" spans="5:6" ht="15.75">
      <c r="F263" s="171"/>
    </row>
    <row r="264" spans="5:6" ht="15.75">
      <c r="F264" s="171"/>
    </row>
    <row r="265" spans="5:6" ht="15.75">
      <c r="F265" s="171"/>
    </row>
    <row r="266" spans="5:6" ht="15.75">
      <c r="F266" s="171"/>
    </row>
    <row r="267" spans="5:6" ht="15.75">
      <c r="F267" s="171"/>
    </row>
    <row r="268" spans="5:6" ht="15.75">
      <c r="F268" s="171"/>
    </row>
    <row r="269" spans="5:6" ht="15.75">
      <c r="F269" s="171"/>
    </row>
    <row r="270" spans="5:6" ht="15.75">
      <c r="F270" s="171"/>
    </row>
    <row r="271" spans="5:6" ht="15.75">
      <c r="F271" s="171"/>
    </row>
    <row r="272" spans="5:6" ht="15.75">
      <c r="F272" s="171"/>
    </row>
    <row r="273" spans="6:6" ht="15.75">
      <c r="F273" s="171"/>
    </row>
    <row r="274" spans="6:6" ht="15.75">
      <c r="F274" s="171"/>
    </row>
    <row r="275" spans="6:6" ht="15.75">
      <c r="F275" s="171"/>
    </row>
    <row r="276" spans="6:6" ht="15.75">
      <c r="F276" s="171"/>
    </row>
    <row r="277" spans="6:6" ht="15.75">
      <c r="F277" s="171"/>
    </row>
    <row r="278" spans="6:6" ht="15.75">
      <c r="F278" s="171"/>
    </row>
    <row r="279" spans="6:6" ht="15.75">
      <c r="F279" s="171"/>
    </row>
    <row r="280" spans="6:6" ht="15.75">
      <c r="F280" s="171"/>
    </row>
    <row r="281" spans="6:6" ht="15.75">
      <c r="F281" s="171"/>
    </row>
    <row r="282" spans="6:6" ht="15.75">
      <c r="F282" s="171"/>
    </row>
    <row r="283" spans="6:6" ht="15.75">
      <c r="F283" s="171"/>
    </row>
    <row r="284" spans="6:6" ht="15.75">
      <c r="F284" s="171"/>
    </row>
    <row r="285" spans="6:6" ht="15.75">
      <c r="F285" s="171"/>
    </row>
    <row r="286" spans="6:6" ht="15.75">
      <c r="F286" s="171"/>
    </row>
    <row r="287" spans="6:6" ht="15.75">
      <c r="F287" s="171"/>
    </row>
    <row r="288" spans="6:6" ht="15.75">
      <c r="F288" s="171"/>
    </row>
    <row r="289" spans="6:6" ht="15.75">
      <c r="F289" s="171"/>
    </row>
    <row r="290" spans="6:6" ht="15.75">
      <c r="F290" s="171"/>
    </row>
    <row r="291" spans="6:6" ht="15.75">
      <c r="F291" s="171"/>
    </row>
    <row r="292" spans="6:6" ht="15.75">
      <c r="F292" s="171"/>
    </row>
    <row r="293" spans="6:6" ht="15.75">
      <c r="F293" s="171"/>
    </row>
    <row r="294" spans="6:6" ht="15.75">
      <c r="F294" s="171"/>
    </row>
    <row r="295" spans="6:6" ht="15.75">
      <c r="F295" s="171"/>
    </row>
    <row r="296" spans="6:6" ht="15.75">
      <c r="F296" s="171"/>
    </row>
    <row r="297" spans="6:6" ht="15.75">
      <c r="F297" s="171"/>
    </row>
    <row r="298" spans="6:6" ht="15.75">
      <c r="F298" s="171"/>
    </row>
    <row r="299" spans="6:6" ht="15.75">
      <c r="F299" s="171"/>
    </row>
    <row r="300" spans="6:6" ht="15.75">
      <c r="F300" s="171"/>
    </row>
    <row r="301" spans="6:6" ht="15.75">
      <c r="F301" s="171"/>
    </row>
    <row r="302" spans="6:6" ht="15.75">
      <c r="F302" s="171"/>
    </row>
    <row r="303" spans="6:6" ht="15.75">
      <c r="F303" s="171"/>
    </row>
    <row r="304" spans="6:6" ht="15.75">
      <c r="F304" s="171"/>
    </row>
    <row r="305" spans="6:6" ht="15.75">
      <c r="F305" s="171"/>
    </row>
    <row r="306" spans="6:6" ht="15.75">
      <c r="F306" s="171"/>
    </row>
    <row r="307" spans="6:6" ht="15.75">
      <c r="F307" s="171"/>
    </row>
    <row r="308" spans="6:6" ht="15.75">
      <c r="F308" s="171"/>
    </row>
    <row r="309" spans="6:6" ht="15.75">
      <c r="F309" s="171"/>
    </row>
    <row r="310" spans="6:6" ht="15.75">
      <c r="F310" s="171"/>
    </row>
    <row r="311" spans="6:6" ht="15.75">
      <c r="F311" s="171"/>
    </row>
    <row r="312" spans="6:6" ht="15.75">
      <c r="F312" s="171"/>
    </row>
  </sheetData>
  <mergeCells count="6">
    <mergeCell ref="C85:D85"/>
    <mergeCell ref="A2:D3"/>
    <mergeCell ref="A5:D5"/>
    <mergeCell ref="A9:D9"/>
    <mergeCell ref="A83:D83"/>
    <mergeCell ref="C84:D8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>
      <selection activeCell="A2" sqref="A2:D3"/>
    </sheetView>
  </sheetViews>
  <sheetFormatPr defaultRowHeight="15"/>
  <cols>
    <col min="1" max="1" width="66.5703125" style="172" customWidth="1"/>
    <col min="2" max="2" width="16.7109375" style="172" customWidth="1"/>
    <col min="3" max="3" width="18.42578125" style="172" customWidth="1"/>
    <col min="4" max="4" width="21.5703125" style="172" customWidth="1"/>
    <col min="5" max="16384" width="9.140625" style="172"/>
  </cols>
  <sheetData>
    <row r="1" spans="1:4">
      <c r="A1" s="211" t="s">
        <v>535</v>
      </c>
      <c r="B1" s="211"/>
      <c r="C1" s="211"/>
      <c r="D1" s="211"/>
    </row>
    <row r="2" spans="1:4">
      <c r="A2" s="347" t="s">
        <v>981</v>
      </c>
      <c r="B2" s="347"/>
      <c r="C2" s="347"/>
      <c r="D2" s="347"/>
    </row>
    <row r="3" spans="1:4">
      <c r="A3" s="347"/>
      <c r="B3" s="347"/>
      <c r="C3" s="347"/>
      <c r="D3" s="347"/>
    </row>
    <row r="4" spans="1:4">
      <c r="A4" s="212"/>
      <c r="B4" s="212"/>
      <c r="C4" s="212"/>
      <c r="D4" s="212"/>
    </row>
    <row r="5" spans="1:4">
      <c r="A5" s="348" t="s">
        <v>609</v>
      </c>
      <c r="B5" s="348"/>
      <c r="C5" s="348"/>
      <c r="D5" s="348"/>
    </row>
    <row r="6" spans="1:4">
      <c r="A6" s="213"/>
      <c r="B6" s="211"/>
      <c r="C6" s="211"/>
      <c r="D6" s="211"/>
    </row>
    <row r="7" spans="1:4">
      <c r="A7" s="214" t="s">
        <v>610</v>
      </c>
      <c r="B7" s="211"/>
      <c r="C7" s="211"/>
      <c r="D7" s="211"/>
    </row>
    <row r="8" spans="1:4">
      <c r="A8" s="215"/>
      <c r="B8" s="211"/>
      <c r="C8" s="211"/>
      <c r="D8" s="211"/>
    </row>
    <row r="9" spans="1:4">
      <c r="A9" s="216" t="s">
        <v>611</v>
      </c>
      <c r="B9" s="216"/>
      <c r="C9" s="216"/>
      <c r="D9" s="211"/>
    </row>
    <row r="10" spans="1:4">
      <c r="A10" s="211"/>
      <c r="B10" s="211"/>
      <c r="C10" s="211"/>
      <c r="D10" s="211"/>
    </row>
    <row r="11" spans="1:4" ht="15.75" thickBot="1">
      <c r="A11" s="211"/>
      <c r="B11" s="217" t="s">
        <v>539</v>
      </c>
      <c r="C11" s="217" t="s">
        <v>148</v>
      </c>
      <c r="D11" s="217" t="s">
        <v>540</v>
      </c>
    </row>
    <row r="12" spans="1:4" ht="15.75" thickBot="1">
      <c r="A12" s="218" t="s">
        <v>541</v>
      </c>
      <c r="B12" s="219">
        <f>SUM(B14:B17)</f>
        <v>4199000</v>
      </c>
      <c r="C12" s="220">
        <f>SUM(C14+C15+C17)</f>
        <v>247000</v>
      </c>
      <c r="D12" s="221">
        <f>SUM(D14:D17)</f>
        <v>4446000</v>
      </c>
    </row>
    <row r="13" spans="1:4">
      <c r="A13" s="222" t="s">
        <v>612</v>
      </c>
      <c r="B13" s="211"/>
      <c r="C13" s="211"/>
      <c r="D13" s="211"/>
    </row>
    <row r="14" spans="1:4" ht="30.75" customHeight="1">
      <c r="A14" s="223" t="s">
        <v>613</v>
      </c>
      <c r="B14" s="224">
        <v>2720000</v>
      </c>
      <c r="C14" s="225">
        <v>245000</v>
      </c>
      <c r="D14" s="226">
        <f>SUM(B14:C14)</f>
        <v>2965000</v>
      </c>
    </row>
    <row r="15" spans="1:4">
      <c r="A15" s="215" t="s">
        <v>614</v>
      </c>
      <c r="B15" s="224">
        <v>1000000</v>
      </c>
      <c r="C15" s="225">
        <v>0</v>
      </c>
      <c r="D15" s="226">
        <f>SUM(B15:C15)</f>
        <v>1000000</v>
      </c>
    </row>
    <row r="16" spans="1:4">
      <c r="A16" s="215" t="s">
        <v>615</v>
      </c>
      <c r="B16" s="224">
        <v>370000</v>
      </c>
      <c r="C16" s="225">
        <v>0</v>
      </c>
      <c r="D16" s="227">
        <f>SUM(B16:C16)</f>
        <v>370000</v>
      </c>
    </row>
    <row r="17" spans="1:4">
      <c r="A17" s="215" t="s">
        <v>616</v>
      </c>
      <c r="B17" s="224">
        <f>SUM(B18+B39+B40+B41+B42+B43)</f>
        <v>109000</v>
      </c>
      <c r="C17" s="225">
        <f>SUM(C18+C39+C40+C41+C42+C43)</f>
        <v>2000</v>
      </c>
      <c r="D17" s="226">
        <f>SUM(D18+D39+D40+D41+D42+D43)</f>
        <v>111000</v>
      </c>
    </row>
    <row r="18" spans="1:4">
      <c r="A18" s="215" t="s">
        <v>617</v>
      </c>
      <c r="B18" s="224">
        <f>SUM(B19+B22+B24+B26+B28+B30+B32+B34+B37+B38)</f>
        <v>87000</v>
      </c>
      <c r="C18" s="225">
        <f>SUM(C19+C22+C24+C26+C28+C30+C32+C34+C37+C38)</f>
        <v>2000</v>
      </c>
      <c r="D18" s="226">
        <f>SUM(B18:C18)</f>
        <v>89000</v>
      </c>
    </row>
    <row r="19" spans="1:4">
      <c r="A19" s="215" t="s">
        <v>618</v>
      </c>
      <c r="B19" s="224">
        <f>SUM(B20+B21)</f>
        <v>4000</v>
      </c>
      <c r="C19" s="225">
        <f>SUM(C20+C21)</f>
        <v>0</v>
      </c>
      <c r="D19" s="226">
        <f>SUM(D20+D21)</f>
        <v>4000</v>
      </c>
    </row>
    <row r="20" spans="1:4">
      <c r="A20" s="211" t="s">
        <v>619</v>
      </c>
      <c r="B20" s="228">
        <v>2000</v>
      </c>
      <c r="C20" s="229">
        <v>0</v>
      </c>
      <c r="D20" s="230">
        <f>SUM(B20:C20)</f>
        <v>2000</v>
      </c>
    </row>
    <row r="21" spans="1:4">
      <c r="A21" s="211" t="s">
        <v>620</v>
      </c>
      <c r="B21" s="228">
        <v>2000</v>
      </c>
      <c r="C21" s="229">
        <v>0</v>
      </c>
      <c r="D21" s="230">
        <f>SUM(B21:C21)</f>
        <v>2000</v>
      </c>
    </row>
    <row r="22" spans="1:4">
      <c r="A22" s="215" t="s">
        <v>621</v>
      </c>
      <c r="B22" s="224">
        <f>SUM(B23)</f>
        <v>5000</v>
      </c>
      <c r="C22" s="225">
        <f>SUM(C23)</f>
        <v>0</v>
      </c>
      <c r="D22" s="226">
        <f>SUM(D23)</f>
        <v>5000</v>
      </c>
    </row>
    <row r="23" spans="1:4">
      <c r="A23" s="211" t="s">
        <v>622</v>
      </c>
      <c r="B23" s="228">
        <v>5000</v>
      </c>
      <c r="C23" s="229">
        <v>0</v>
      </c>
      <c r="D23" s="230">
        <f>SUM(B23:C23)</f>
        <v>5000</v>
      </c>
    </row>
    <row r="24" spans="1:4">
      <c r="A24" s="215" t="s">
        <v>623</v>
      </c>
      <c r="B24" s="224">
        <f>SUM(B25)</f>
        <v>10000</v>
      </c>
      <c r="C24" s="225">
        <f>SUM(C25)</f>
        <v>0</v>
      </c>
      <c r="D24" s="226">
        <f>SUM(D25)</f>
        <v>10000</v>
      </c>
    </row>
    <row r="25" spans="1:4">
      <c r="A25" s="211" t="s">
        <v>624</v>
      </c>
      <c r="B25" s="228">
        <v>10000</v>
      </c>
      <c r="C25" s="229">
        <v>0</v>
      </c>
      <c r="D25" s="230">
        <f>SUM(B25:C25)</f>
        <v>10000</v>
      </c>
    </row>
    <row r="26" spans="1:4">
      <c r="A26" s="215" t="s">
        <v>625</v>
      </c>
      <c r="B26" s="224">
        <f>SUM(B27)</f>
        <v>2000</v>
      </c>
      <c r="C26" s="225">
        <f>SUM(C27)</f>
        <v>0</v>
      </c>
      <c r="D26" s="226">
        <f>SUM(D27)</f>
        <v>2000</v>
      </c>
    </row>
    <row r="27" spans="1:4">
      <c r="A27" s="211" t="s">
        <v>626</v>
      </c>
      <c r="B27" s="228">
        <v>2000</v>
      </c>
      <c r="C27" s="229">
        <v>0</v>
      </c>
      <c r="D27" s="230">
        <f>SUM(B27:C27)</f>
        <v>2000</v>
      </c>
    </row>
    <row r="28" spans="1:4">
      <c r="A28" s="215" t="s">
        <v>627</v>
      </c>
      <c r="B28" s="224">
        <f>SUM(B29)</f>
        <v>10000</v>
      </c>
      <c r="C28" s="225">
        <f>SUM(C29)</f>
        <v>0</v>
      </c>
      <c r="D28" s="226">
        <f>SUM(D29)</f>
        <v>10000</v>
      </c>
    </row>
    <row r="29" spans="1:4">
      <c r="A29" s="211" t="s">
        <v>628</v>
      </c>
      <c r="B29" s="228">
        <v>10000</v>
      </c>
      <c r="C29" s="229">
        <v>0</v>
      </c>
      <c r="D29" s="230">
        <f>SUM(B29:C29)</f>
        <v>10000</v>
      </c>
    </row>
    <row r="30" spans="1:4">
      <c r="A30" s="215" t="s">
        <v>629</v>
      </c>
      <c r="B30" s="224">
        <f>SUM(B31)</f>
        <v>10000</v>
      </c>
      <c r="C30" s="225">
        <f>SUM(C31)</f>
        <v>0</v>
      </c>
      <c r="D30" s="226">
        <f>SUM(D31)</f>
        <v>10000</v>
      </c>
    </row>
    <row r="31" spans="1:4">
      <c r="A31" s="211" t="s">
        <v>630</v>
      </c>
      <c r="B31" s="228">
        <v>10000</v>
      </c>
      <c r="C31" s="229">
        <v>0</v>
      </c>
      <c r="D31" s="230">
        <f>SUM(B31:C31)</f>
        <v>10000</v>
      </c>
    </row>
    <row r="32" spans="1:4">
      <c r="A32" s="215" t="s">
        <v>631</v>
      </c>
      <c r="B32" s="224">
        <f>SUM(B33)</f>
        <v>5000</v>
      </c>
      <c r="C32" s="225">
        <f>SUM(C33)</f>
        <v>0</v>
      </c>
      <c r="D32" s="226">
        <f>SUM(D33)</f>
        <v>5000</v>
      </c>
    </row>
    <row r="33" spans="1:4">
      <c r="A33" s="211" t="s">
        <v>632</v>
      </c>
      <c r="B33" s="228">
        <v>5000</v>
      </c>
      <c r="C33" s="229">
        <v>0</v>
      </c>
      <c r="D33" s="230">
        <f>SUM(B33:C33)</f>
        <v>5000</v>
      </c>
    </row>
    <row r="34" spans="1:4">
      <c r="A34" s="215" t="s">
        <v>633</v>
      </c>
      <c r="B34" s="224">
        <f>SUM(B35)</f>
        <v>1000</v>
      </c>
      <c r="C34" s="225">
        <f>SUM(C35:C36)</f>
        <v>2000</v>
      </c>
      <c r="D34" s="226">
        <f>SUM(D35:D36)</f>
        <v>3000</v>
      </c>
    </row>
    <row r="35" spans="1:4">
      <c r="A35" s="211" t="s">
        <v>634</v>
      </c>
      <c r="B35" s="228">
        <v>1000</v>
      </c>
      <c r="C35" s="229">
        <v>0</v>
      </c>
      <c r="D35" s="230">
        <f t="shared" ref="D35:D42" si="0">SUM(B35:C35)</f>
        <v>1000</v>
      </c>
    </row>
    <row r="36" spans="1:4">
      <c r="A36" s="211" t="s">
        <v>635</v>
      </c>
      <c r="B36" s="228">
        <v>0</v>
      </c>
      <c r="C36" s="229">
        <v>2000</v>
      </c>
      <c r="D36" s="231">
        <f>SUM(B36:C36)</f>
        <v>2000</v>
      </c>
    </row>
    <row r="37" spans="1:4">
      <c r="A37" s="215" t="s">
        <v>636</v>
      </c>
      <c r="B37" s="224">
        <v>20000</v>
      </c>
      <c r="C37" s="225">
        <v>0</v>
      </c>
      <c r="D37" s="227">
        <f>SUM(B37:C37)</f>
        <v>20000</v>
      </c>
    </row>
    <row r="38" spans="1:4">
      <c r="A38" s="215" t="s">
        <v>637</v>
      </c>
      <c r="B38" s="224">
        <v>20000</v>
      </c>
      <c r="C38" s="225">
        <v>0</v>
      </c>
      <c r="D38" s="226">
        <f t="shared" si="0"/>
        <v>20000</v>
      </c>
    </row>
    <row r="39" spans="1:4">
      <c r="A39" s="215" t="s">
        <v>638</v>
      </c>
      <c r="B39" s="232">
        <v>1000</v>
      </c>
      <c r="C39" s="225">
        <v>0</v>
      </c>
      <c r="D39" s="226">
        <f t="shared" si="0"/>
        <v>1000</v>
      </c>
    </row>
    <row r="40" spans="1:4">
      <c r="A40" s="215" t="s">
        <v>639</v>
      </c>
      <c r="B40" s="232">
        <v>1000</v>
      </c>
      <c r="C40" s="225">
        <v>0</v>
      </c>
      <c r="D40" s="226">
        <f t="shared" si="0"/>
        <v>1000</v>
      </c>
    </row>
    <row r="41" spans="1:4">
      <c r="A41" s="215" t="s">
        <v>640</v>
      </c>
      <c r="B41" s="232">
        <v>10000</v>
      </c>
      <c r="C41" s="225">
        <v>0</v>
      </c>
      <c r="D41" s="226">
        <f t="shared" si="0"/>
        <v>10000</v>
      </c>
    </row>
    <row r="42" spans="1:4">
      <c r="A42" s="215" t="s">
        <v>641</v>
      </c>
      <c r="B42" s="232">
        <v>5000</v>
      </c>
      <c r="C42" s="225">
        <v>0</v>
      </c>
      <c r="D42" s="226">
        <f t="shared" si="0"/>
        <v>5000</v>
      </c>
    </row>
    <row r="43" spans="1:4">
      <c r="A43" s="215" t="s">
        <v>642</v>
      </c>
      <c r="B43" s="232">
        <f>SUM(B44)</f>
        <v>5000</v>
      </c>
      <c r="C43" s="225">
        <f>SUM(C44)</f>
        <v>0</v>
      </c>
      <c r="D43" s="226">
        <f>SUM(D44)</f>
        <v>5000</v>
      </c>
    </row>
    <row r="44" spans="1:4">
      <c r="A44" s="211" t="s">
        <v>643</v>
      </c>
      <c r="B44" s="228">
        <v>5000</v>
      </c>
      <c r="C44" s="229">
        <v>0</v>
      </c>
      <c r="D44" s="230">
        <f>SUM(B44:C44)</f>
        <v>5000</v>
      </c>
    </row>
    <row r="45" spans="1:4">
      <c r="A45" s="211"/>
      <c r="B45" s="211"/>
      <c r="C45" s="211"/>
      <c r="D45" s="211"/>
    </row>
    <row r="46" spans="1:4">
      <c r="A46" s="233" t="s">
        <v>644</v>
      </c>
      <c r="B46" s="211"/>
      <c r="C46" s="211"/>
      <c r="D46" s="211"/>
    </row>
    <row r="47" spans="1:4">
      <c r="A47" s="211"/>
      <c r="B47" s="211"/>
      <c r="C47" s="211"/>
      <c r="D47" s="211"/>
    </row>
    <row r="48" spans="1:4">
      <c r="A48" s="349" t="s">
        <v>606</v>
      </c>
      <c r="B48" s="349"/>
      <c r="C48" s="349"/>
      <c r="D48" s="349"/>
    </row>
    <row r="49" spans="1:4">
      <c r="A49" s="211"/>
      <c r="B49" s="211"/>
      <c r="C49" s="350" t="s">
        <v>607</v>
      </c>
      <c r="D49" s="350"/>
    </row>
    <row r="50" spans="1:4">
      <c r="A50" s="211"/>
      <c r="B50" s="211"/>
      <c r="C50" s="351" t="s">
        <v>608</v>
      </c>
      <c r="D50" s="351"/>
    </row>
    <row r="51" spans="1:4" ht="15.75">
      <c r="A51" s="171"/>
      <c r="B51" s="171"/>
      <c r="C51" s="171"/>
      <c r="D51" s="171"/>
    </row>
    <row r="52" spans="1:4" ht="15.75">
      <c r="A52" s="171"/>
      <c r="B52" s="171"/>
      <c r="C52" s="171"/>
      <c r="D52" s="171"/>
    </row>
    <row r="53" spans="1:4" ht="15.75">
      <c r="A53" s="171"/>
      <c r="B53" s="171"/>
      <c r="C53" s="171"/>
      <c r="D53" s="171"/>
    </row>
    <row r="54" spans="1:4" ht="15.75">
      <c r="A54" s="171"/>
      <c r="B54" s="171"/>
      <c r="C54" s="171"/>
      <c r="D54" s="171"/>
    </row>
    <row r="55" spans="1:4" ht="15.75">
      <c r="A55" s="171"/>
      <c r="B55" s="171"/>
      <c r="C55" s="171"/>
      <c r="D55" s="171"/>
    </row>
  </sheetData>
  <mergeCells count="5">
    <mergeCell ref="A2:D3"/>
    <mergeCell ref="A5:D5"/>
    <mergeCell ref="A48:D48"/>
    <mergeCell ref="C49:D49"/>
    <mergeCell ref="C50:D50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workbookViewId="0">
      <selection activeCell="A2" sqref="A2:D3"/>
    </sheetView>
  </sheetViews>
  <sheetFormatPr defaultRowHeight="15"/>
  <cols>
    <col min="1" max="1" width="67" style="172" customWidth="1"/>
    <col min="2" max="2" width="20.28515625" style="172" customWidth="1"/>
    <col min="3" max="3" width="20.7109375" style="172" customWidth="1"/>
    <col min="4" max="4" width="19.140625" style="172" customWidth="1"/>
    <col min="5" max="5" width="8.140625" style="172" customWidth="1"/>
    <col min="6" max="16384" width="9.140625" style="172"/>
  </cols>
  <sheetData>
    <row r="1" spans="1:7" ht="15.75">
      <c r="A1" s="211" t="s">
        <v>535</v>
      </c>
      <c r="B1" s="211"/>
      <c r="C1" s="211"/>
      <c r="D1" s="211"/>
      <c r="E1" s="171"/>
    </row>
    <row r="2" spans="1:7" ht="15.75">
      <c r="A2" s="352" t="s">
        <v>980</v>
      </c>
      <c r="B2" s="352"/>
      <c r="C2" s="352"/>
      <c r="D2" s="352"/>
      <c r="E2" s="171"/>
    </row>
    <row r="3" spans="1:7" ht="15.75">
      <c r="A3" s="352"/>
      <c r="B3" s="352"/>
      <c r="C3" s="352"/>
      <c r="D3" s="352"/>
      <c r="E3" s="171"/>
    </row>
    <row r="4" spans="1:7" ht="15.75">
      <c r="A4" s="234"/>
      <c r="B4" s="234"/>
      <c r="C4" s="234"/>
      <c r="D4" s="234"/>
      <c r="E4" s="171"/>
    </row>
    <row r="5" spans="1:7" ht="15.75">
      <c r="A5" s="348" t="s">
        <v>645</v>
      </c>
      <c r="B5" s="348"/>
      <c r="C5" s="348"/>
      <c r="D5" s="348"/>
      <c r="E5" s="171"/>
      <c r="G5" s="235"/>
    </row>
    <row r="6" spans="1:7" ht="15.75">
      <c r="A6" s="211"/>
      <c r="B6" s="211"/>
      <c r="C6" s="211"/>
      <c r="D6" s="211"/>
      <c r="E6" s="171"/>
    </row>
    <row r="7" spans="1:7" ht="15.75">
      <c r="A7" s="236" t="s">
        <v>646</v>
      </c>
      <c r="B7" s="211"/>
      <c r="C7" s="211"/>
      <c r="D7" s="211"/>
      <c r="E7" s="171"/>
    </row>
    <row r="8" spans="1:7" ht="15.75">
      <c r="A8" s="237"/>
      <c r="B8" s="211"/>
      <c r="C8" s="211"/>
      <c r="D8" s="211"/>
      <c r="E8" s="171"/>
    </row>
    <row r="9" spans="1:7" ht="15.75">
      <c r="A9" s="349" t="s">
        <v>647</v>
      </c>
      <c r="B9" s="349"/>
      <c r="C9" s="349"/>
      <c r="D9" s="349"/>
      <c r="E9" s="171"/>
    </row>
    <row r="10" spans="1:7" ht="15.75">
      <c r="A10" s="211"/>
      <c r="B10" s="211"/>
      <c r="C10" s="211"/>
      <c r="D10" s="211"/>
      <c r="E10" s="171"/>
    </row>
    <row r="11" spans="1:7" ht="16.5" thickBot="1">
      <c r="A11" s="238"/>
      <c r="B11" s="239" t="s">
        <v>539</v>
      </c>
      <c r="C11" s="217" t="s">
        <v>148</v>
      </c>
      <c r="D11" s="239" t="s">
        <v>540</v>
      </c>
      <c r="E11" s="171"/>
    </row>
    <row r="12" spans="1:7" ht="16.5" thickBot="1">
      <c r="A12" s="240" t="s">
        <v>541</v>
      </c>
      <c r="B12" s="241">
        <f>SUM(B14:B18)</f>
        <v>3290157</v>
      </c>
      <c r="C12" s="219">
        <f>SUM(C14:C18)</f>
        <v>63346</v>
      </c>
      <c r="D12" s="242">
        <f>SUM(D14:D18)</f>
        <v>3353503</v>
      </c>
      <c r="E12" s="171"/>
    </row>
    <row r="13" spans="1:7" ht="15.75">
      <c r="A13" s="243"/>
      <c r="B13" s="244"/>
      <c r="C13" s="245"/>
      <c r="D13" s="244"/>
      <c r="E13" s="171"/>
    </row>
    <row r="14" spans="1:7" ht="20.25" customHeight="1">
      <c r="A14" s="246" t="s">
        <v>648</v>
      </c>
      <c r="B14" s="247">
        <f>SUM(B20)</f>
        <v>2270800</v>
      </c>
      <c r="C14" s="247">
        <f>SUM(C20)</f>
        <v>-22154</v>
      </c>
      <c r="D14" s="247">
        <f>SUM(D20)</f>
        <v>2248646</v>
      </c>
      <c r="E14" s="171"/>
    </row>
    <row r="15" spans="1:7" ht="18" customHeight="1">
      <c r="A15" s="246" t="s">
        <v>649</v>
      </c>
      <c r="B15" s="247">
        <f>SUM(B34)</f>
        <v>546357</v>
      </c>
      <c r="C15" s="247">
        <f>SUM(C34)</f>
        <v>0</v>
      </c>
      <c r="D15" s="247">
        <f>SUM(D34)</f>
        <v>546357</v>
      </c>
      <c r="E15" s="171"/>
    </row>
    <row r="16" spans="1:7" ht="16.5" customHeight="1">
      <c r="A16" s="246" t="s">
        <v>650</v>
      </c>
      <c r="B16" s="247">
        <f>SUM(B39)</f>
        <v>125000</v>
      </c>
      <c r="C16" s="247">
        <f>SUM(C39)</f>
        <v>0</v>
      </c>
      <c r="D16" s="247">
        <f>SUM(D39)</f>
        <v>125000</v>
      </c>
      <c r="E16" s="171"/>
    </row>
    <row r="17" spans="1:5" ht="18" customHeight="1">
      <c r="A17" s="246" t="s">
        <v>651</v>
      </c>
      <c r="B17" s="247">
        <f>SUM(B50)</f>
        <v>348000</v>
      </c>
      <c r="C17" s="247">
        <f>SUM(C50)</f>
        <v>70000</v>
      </c>
      <c r="D17" s="247">
        <f>SUM(D50)</f>
        <v>418000</v>
      </c>
      <c r="E17" s="171"/>
    </row>
    <row r="18" spans="1:5" ht="20.25" customHeight="1">
      <c r="A18" s="246" t="s">
        <v>652</v>
      </c>
      <c r="B18" s="247">
        <f>SUM(B55)</f>
        <v>0</v>
      </c>
      <c r="C18" s="247">
        <f>SUM(C55)</f>
        <v>15500</v>
      </c>
      <c r="D18" s="247">
        <f>SUM(D55)</f>
        <v>15500</v>
      </c>
      <c r="E18" s="171"/>
    </row>
    <row r="19" spans="1:5" ht="15.75">
      <c r="A19" s="237"/>
      <c r="B19" s="211"/>
      <c r="C19" s="211"/>
      <c r="D19" s="211"/>
      <c r="E19" s="171"/>
    </row>
    <row r="20" spans="1:5" ht="30.75" customHeight="1">
      <c r="A20" s="248" t="s">
        <v>653</v>
      </c>
      <c r="B20" s="225">
        <f>SUM(B21+B25+B29)</f>
        <v>2270800</v>
      </c>
      <c r="C20" s="225">
        <f>SUM(C21+C25+C29)</f>
        <v>-22154</v>
      </c>
      <c r="D20" s="225">
        <f>SUM(B20:C20)</f>
        <v>2248646</v>
      </c>
      <c r="E20" s="171"/>
    </row>
    <row r="21" spans="1:5" ht="15.75">
      <c r="A21" s="214" t="s">
        <v>654</v>
      </c>
      <c r="B21" s="225">
        <f>SUM(B22:B24)</f>
        <v>951343</v>
      </c>
      <c r="C21" s="225">
        <f>SUM(C22:C24)</f>
        <v>51962</v>
      </c>
      <c r="D21" s="225">
        <f>SUM(D22:D24)</f>
        <v>1003305</v>
      </c>
      <c r="E21" s="171"/>
    </row>
    <row r="22" spans="1:5" ht="15.75">
      <c r="A22" s="211" t="s">
        <v>655</v>
      </c>
      <c r="B22" s="229">
        <v>272625</v>
      </c>
      <c r="C22" s="229">
        <v>8962</v>
      </c>
      <c r="D22" s="229">
        <f>SUM(B22:C22)</f>
        <v>281587</v>
      </c>
      <c r="E22" s="171"/>
    </row>
    <row r="23" spans="1:5" ht="15.75">
      <c r="A23" s="249" t="s">
        <v>656</v>
      </c>
      <c r="B23" s="229">
        <v>47000</v>
      </c>
      <c r="C23" s="229">
        <v>43000</v>
      </c>
      <c r="D23" s="229">
        <f>SUM(B23:C23)</f>
        <v>90000</v>
      </c>
      <c r="E23" s="171"/>
    </row>
    <row r="24" spans="1:5" ht="15.75">
      <c r="A24" s="249" t="s">
        <v>657</v>
      </c>
      <c r="B24" s="229">
        <v>631718</v>
      </c>
      <c r="C24" s="229">
        <v>0</v>
      </c>
      <c r="D24" s="229">
        <f>SUM(B24:C24)</f>
        <v>631718</v>
      </c>
      <c r="E24" s="171"/>
    </row>
    <row r="25" spans="1:5" ht="15.75">
      <c r="A25" s="214" t="s">
        <v>658</v>
      </c>
      <c r="B25" s="225">
        <f>SUM(B26:B28)</f>
        <v>943798</v>
      </c>
      <c r="C25" s="225">
        <f>SUM(C26:C28)</f>
        <v>-2000</v>
      </c>
      <c r="D25" s="225">
        <f>SUM(D26:D28)</f>
        <v>941798</v>
      </c>
      <c r="E25" s="171"/>
    </row>
    <row r="26" spans="1:5" ht="15.75">
      <c r="A26" s="211" t="s">
        <v>659</v>
      </c>
      <c r="B26" s="229">
        <v>75000</v>
      </c>
      <c r="C26" s="229">
        <v>38000</v>
      </c>
      <c r="D26" s="229">
        <f>SUM(B26:C26)</f>
        <v>113000</v>
      </c>
      <c r="E26" s="171"/>
    </row>
    <row r="27" spans="1:5" ht="15.75">
      <c r="A27" s="249" t="s">
        <v>660</v>
      </c>
      <c r="B27" s="229">
        <v>140000</v>
      </c>
      <c r="C27" s="229">
        <v>-40000</v>
      </c>
      <c r="D27" s="229">
        <f>SUM(B27:C27)</f>
        <v>100000</v>
      </c>
      <c r="E27" s="171"/>
    </row>
    <row r="28" spans="1:5" ht="15.75">
      <c r="A28" s="249" t="s">
        <v>661</v>
      </c>
      <c r="B28" s="229">
        <v>728798</v>
      </c>
      <c r="C28" s="229">
        <v>0</v>
      </c>
      <c r="D28" s="229">
        <f>SUM(B28:C28)</f>
        <v>728798</v>
      </c>
      <c r="E28" s="171"/>
    </row>
    <row r="29" spans="1:5" ht="15.75">
      <c r="A29" s="214" t="s">
        <v>662</v>
      </c>
      <c r="B29" s="225">
        <f>SUM(B30:B32)</f>
        <v>375659</v>
      </c>
      <c r="C29" s="225">
        <f>SUM(C30:C32)</f>
        <v>-72116</v>
      </c>
      <c r="D29" s="225">
        <f>SUM(D30:D32)</f>
        <v>303543</v>
      </c>
      <c r="E29" s="171"/>
    </row>
    <row r="30" spans="1:5" ht="15.75">
      <c r="A30" s="211" t="s">
        <v>663</v>
      </c>
      <c r="B30" s="229">
        <v>211870</v>
      </c>
      <c r="C30" s="229">
        <v>-63658</v>
      </c>
      <c r="D30" s="229">
        <f>SUM(B30:C30)</f>
        <v>148212</v>
      </c>
      <c r="E30" s="171"/>
    </row>
    <row r="31" spans="1:5" ht="15.75">
      <c r="A31" s="249" t="s">
        <v>664</v>
      </c>
      <c r="B31" s="229">
        <v>34787</v>
      </c>
      <c r="C31" s="229">
        <v>-8458</v>
      </c>
      <c r="D31" s="229">
        <f>SUM(B31:C31)</f>
        <v>26329</v>
      </c>
      <c r="E31" s="171"/>
    </row>
    <row r="32" spans="1:5" ht="15.75">
      <c r="A32" s="249" t="s">
        <v>665</v>
      </c>
      <c r="B32" s="229">
        <v>129002</v>
      </c>
      <c r="C32" s="229">
        <v>0</v>
      </c>
      <c r="D32" s="229">
        <f>SUM(B32:C32)</f>
        <v>129002</v>
      </c>
      <c r="E32" s="171"/>
    </row>
    <row r="33" spans="1:5" ht="15.75">
      <c r="A33" s="211"/>
      <c r="B33" s="211"/>
      <c r="C33" s="211"/>
      <c r="D33" s="211"/>
      <c r="E33" s="171"/>
    </row>
    <row r="34" spans="1:5" ht="32.25" customHeight="1">
      <c r="A34" s="248" t="s">
        <v>666</v>
      </c>
      <c r="B34" s="232">
        <f>SUM(B35+B36+B37)</f>
        <v>546357</v>
      </c>
      <c r="C34" s="232">
        <f>SUM(C35+C36+C37)</f>
        <v>0</v>
      </c>
      <c r="D34" s="232">
        <f>SUM(D35+D36+D37)</f>
        <v>546357</v>
      </c>
      <c r="E34" s="171"/>
    </row>
    <row r="35" spans="1:5" ht="15.75">
      <c r="A35" s="215" t="s">
        <v>667</v>
      </c>
      <c r="B35" s="232">
        <v>369686</v>
      </c>
      <c r="C35" s="232">
        <v>0</v>
      </c>
      <c r="D35" s="232">
        <f>SUM(B35:C35)</f>
        <v>369686</v>
      </c>
      <c r="E35" s="171"/>
    </row>
    <row r="36" spans="1:5" ht="15.75">
      <c r="A36" s="215" t="s">
        <v>668</v>
      </c>
      <c r="B36" s="232">
        <v>173671</v>
      </c>
      <c r="C36" s="232">
        <v>0</v>
      </c>
      <c r="D36" s="232">
        <f>SUM(B36:C36)</f>
        <v>173671</v>
      </c>
      <c r="E36" s="250"/>
    </row>
    <row r="37" spans="1:5" ht="15.75">
      <c r="A37" s="215" t="s">
        <v>669</v>
      </c>
      <c r="B37" s="251">
        <v>3000</v>
      </c>
      <c r="C37" s="251">
        <v>0</v>
      </c>
      <c r="D37" s="252">
        <f>SUM(B37:C37)</f>
        <v>3000</v>
      </c>
      <c r="E37" s="171"/>
    </row>
    <row r="38" spans="1:5" ht="15.75">
      <c r="A38" s="215"/>
      <c r="B38" s="253"/>
      <c r="C38" s="253"/>
      <c r="D38" s="253"/>
      <c r="E38" s="171"/>
    </row>
    <row r="39" spans="1:5" ht="15.75">
      <c r="A39" s="215" t="s">
        <v>670</v>
      </c>
      <c r="B39" s="232">
        <f>SUM(B40+B44+B47+B48)</f>
        <v>125000</v>
      </c>
      <c r="C39" s="232">
        <f>SUM(C40+C44+C47+C48)</f>
        <v>0</v>
      </c>
      <c r="D39" s="232">
        <f>SUM(D40+D44+D47+D48)</f>
        <v>125000</v>
      </c>
      <c r="E39" s="171"/>
    </row>
    <row r="40" spans="1:5" ht="15.75">
      <c r="A40" s="215" t="s">
        <v>671</v>
      </c>
      <c r="B40" s="232">
        <f>SUM(B41:B43)</f>
        <v>6000</v>
      </c>
      <c r="C40" s="232">
        <f>SUM(C41:C43)</f>
        <v>0</v>
      </c>
      <c r="D40" s="232">
        <f>SUM(D41:D43)</f>
        <v>6000</v>
      </c>
      <c r="E40" s="171"/>
    </row>
    <row r="41" spans="1:5" ht="17.25" customHeight="1">
      <c r="A41" s="212" t="s">
        <v>672</v>
      </c>
      <c r="B41" s="254">
        <v>3000</v>
      </c>
      <c r="C41" s="254">
        <v>0</v>
      </c>
      <c r="D41" s="254">
        <f>SUM(B41:C41)</f>
        <v>3000</v>
      </c>
      <c r="E41" s="171"/>
    </row>
    <row r="42" spans="1:5" ht="17.25" customHeight="1">
      <c r="A42" s="212" t="s">
        <v>673</v>
      </c>
      <c r="B42" s="254">
        <v>1000</v>
      </c>
      <c r="C42" s="254">
        <v>0</v>
      </c>
      <c r="D42" s="254">
        <f>SUM(B42:C42)</f>
        <v>1000</v>
      </c>
      <c r="E42" s="171"/>
    </row>
    <row r="43" spans="1:5" ht="15.75">
      <c r="A43" s="211" t="s">
        <v>674</v>
      </c>
      <c r="B43" s="254">
        <v>2000</v>
      </c>
      <c r="C43" s="255">
        <v>0</v>
      </c>
      <c r="D43" s="232">
        <f>SUM(B43:C43)</f>
        <v>2000</v>
      </c>
      <c r="E43" s="171"/>
    </row>
    <row r="44" spans="1:5" ht="15.75">
      <c r="A44" s="215" t="s">
        <v>675</v>
      </c>
      <c r="B44" s="232">
        <f>SUM(B45:B46)</f>
        <v>4000</v>
      </c>
      <c r="C44" s="256">
        <f>SUM(C45:C46)</f>
        <v>0</v>
      </c>
      <c r="D44" s="232">
        <f>SUM(D45:D46)</f>
        <v>4000</v>
      </c>
      <c r="E44" s="171"/>
    </row>
    <row r="45" spans="1:5" ht="15.75">
      <c r="A45" s="211" t="s">
        <v>676</v>
      </c>
      <c r="B45" s="254">
        <v>3000</v>
      </c>
      <c r="C45" s="255">
        <v>0</v>
      </c>
      <c r="D45" s="254">
        <f t="shared" ref="D45:D48" si="0">SUM(B45:C45)</f>
        <v>3000</v>
      </c>
      <c r="E45" s="171"/>
    </row>
    <row r="46" spans="1:5" ht="15.75">
      <c r="A46" s="211" t="s">
        <v>677</v>
      </c>
      <c r="B46" s="254">
        <v>1000</v>
      </c>
      <c r="C46" s="255">
        <v>0</v>
      </c>
      <c r="D46" s="254">
        <f>SUM(B46:C46)</f>
        <v>1000</v>
      </c>
      <c r="E46" s="171"/>
    </row>
    <row r="47" spans="1:5" ht="15.75">
      <c r="A47" s="215" t="s">
        <v>678</v>
      </c>
      <c r="B47" s="232">
        <v>100000</v>
      </c>
      <c r="C47" s="232">
        <v>0</v>
      </c>
      <c r="D47" s="232">
        <f t="shared" si="0"/>
        <v>100000</v>
      </c>
      <c r="E47" s="171"/>
    </row>
    <row r="48" spans="1:5" ht="15.75">
      <c r="A48" s="215" t="s">
        <v>679</v>
      </c>
      <c r="B48" s="232">
        <v>15000</v>
      </c>
      <c r="C48" s="232">
        <v>0</v>
      </c>
      <c r="D48" s="232">
        <f t="shared" si="0"/>
        <v>15000</v>
      </c>
      <c r="E48" s="171"/>
    </row>
    <row r="49" spans="1:5" ht="15.75">
      <c r="A49" s="215"/>
      <c r="B49" s="253"/>
      <c r="C49" s="253"/>
      <c r="D49" s="254"/>
      <c r="E49" s="171"/>
    </row>
    <row r="50" spans="1:5" ht="15.75">
      <c r="A50" s="215" t="s">
        <v>680</v>
      </c>
      <c r="B50" s="232">
        <f>SUM(B51:B53)</f>
        <v>348000</v>
      </c>
      <c r="C50" s="232">
        <f>SUM(C51:C53)</f>
        <v>70000</v>
      </c>
      <c r="D50" s="232">
        <f>SUM(D51:D53)</f>
        <v>418000</v>
      </c>
      <c r="E50" s="171"/>
    </row>
    <row r="51" spans="1:5" ht="15.75">
      <c r="A51" s="215" t="s">
        <v>681</v>
      </c>
      <c r="B51" s="232">
        <v>278000</v>
      </c>
      <c r="C51" s="232">
        <v>70000</v>
      </c>
      <c r="D51" s="232">
        <f>SUM(B51:C51)</f>
        <v>348000</v>
      </c>
      <c r="E51" s="171"/>
    </row>
    <row r="52" spans="1:5" ht="15.75">
      <c r="A52" s="215" t="s">
        <v>682</v>
      </c>
      <c r="B52" s="232">
        <v>10000</v>
      </c>
      <c r="C52" s="232">
        <v>0</v>
      </c>
      <c r="D52" s="232">
        <f>SUM(B52:C52)</f>
        <v>10000</v>
      </c>
      <c r="E52" s="171"/>
    </row>
    <row r="53" spans="1:5" ht="15.75">
      <c r="A53" s="215" t="s">
        <v>683</v>
      </c>
      <c r="B53" s="232">
        <v>60000</v>
      </c>
      <c r="C53" s="232">
        <v>0</v>
      </c>
      <c r="D53" s="232">
        <f>SUM(B53:C53)</f>
        <v>60000</v>
      </c>
      <c r="E53" s="171"/>
    </row>
    <row r="54" spans="1:5" ht="15.75">
      <c r="A54" s="215"/>
      <c r="B54" s="232"/>
      <c r="C54" s="232"/>
      <c r="D54" s="232"/>
      <c r="E54" s="171"/>
    </row>
    <row r="55" spans="1:5" ht="15.75">
      <c r="A55" s="215" t="s">
        <v>684</v>
      </c>
      <c r="B55" s="232">
        <v>0</v>
      </c>
      <c r="C55" s="232">
        <f>+SUM(C56)</f>
        <v>15500</v>
      </c>
      <c r="D55" s="257">
        <f>SUM(D56)</f>
        <v>15500</v>
      </c>
      <c r="E55" s="171"/>
    </row>
    <row r="56" spans="1:5" ht="15.75">
      <c r="A56" s="215" t="s">
        <v>685</v>
      </c>
      <c r="B56" s="256">
        <v>0</v>
      </c>
      <c r="C56" s="256">
        <v>15500</v>
      </c>
      <c r="D56" s="256">
        <f>SUM(B56:C56)</f>
        <v>15500</v>
      </c>
      <c r="E56" s="171"/>
    </row>
    <row r="57" spans="1:5" ht="15.75">
      <c r="A57" s="211"/>
      <c r="B57" s="255"/>
      <c r="C57" s="255"/>
      <c r="D57" s="255"/>
      <c r="E57" s="171"/>
    </row>
    <row r="58" spans="1:5" ht="15.75">
      <c r="A58" s="236" t="s">
        <v>686</v>
      </c>
      <c r="B58" s="211"/>
      <c r="C58" s="211"/>
      <c r="D58" s="211"/>
      <c r="E58" s="171"/>
    </row>
    <row r="59" spans="1:5" ht="15.75">
      <c r="A59" s="211"/>
      <c r="B59" s="211"/>
      <c r="C59" s="211"/>
      <c r="D59" s="211"/>
      <c r="E59" s="171"/>
    </row>
    <row r="60" spans="1:5" ht="15.75">
      <c r="A60" s="211" t="s">
        <v>606</v>
      </c>
      <c r="B60" s="211"/>
      <c r="C60" s="211"/>
      <c r="D60" s="211"/>
      <c r="E60" s="171"/>
    </row>
    <row r="61" spans="1:5" ht="15.75">
      <c r="A61" s="258"/>
      <c r="B61" s="211"/>
      <c r="C61" s="353" t="s">
        <v>607</v>
      </c>
      <c r="D61" s="353"/>
      <c r="E61" s="171"/>
    </row>
    <row r="62" spans="1:5" ht="15.75">
      <c r="A62" s="258"/>
      <c r="B62" s="211"/>
      <c r="C62" s="353" t="s">
        <v>687</v>
      </c>
      <c r="D62" s="353"/>
      <c r="E62" s="171"/>
    </row>
    <row r="63" spans="1:5" ht="15.75">
      <c r="A63" s="171"/>
      <c r="B63" s="171"/>
      <c r="C63" s="171"/>
      <c r="D63" s="171"/>
      <c r="E63" s="259"/>
    </row>
    <row r="64" spans="1:5" ht="15.75">
      <c r="A64" s="259"/>
      <c r="B64" s="171"/>
      <c r="C64" s="171"/>
      <c r="D64" s="171"/>
      <c r="E64" s="259"/>
    </row>
  </sheetData>
  <mergeCells count="5">
    <mergeCell ref="A2:D3"/>
    <mergeCell ref="A5:D5"/>
    <mergeCell ref="A9:D9"/>
    <mergeCell ref="C61:D61"/>
    <mergeCell ref="C62:D62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A2" sqref="A2:D3"/>
    </sheetView>
  </sheetViews>
  <sheetFormatPr defaultRowHeight="15"/>
  <cols>
    <col min="1" max="1" width="66.140625" style="172" customWidth="1"/>
    <col min="2" max="2" width="22.140625" style="172" customWidth="1"/>
    <col min="3" max="3" width="22" style="172" customWidth="1"/>
    <col min="4" max="4" width="19.85546875" style="172" customWidth="1"/>
    <col min="5" max="16384" width="9.140625" style="172"/>
  </cols>
  <sheetData>
    <row r="1" spans="1:5">
      <c r="A1" s="211" t="s">
        <v>535</v>
      </c>
      <c r="B1" s="211"/>
      <c r="C1" s="211"/>
      <c r="D1" s="211"/>
    </row>
    <row r="2" spans="1:5">
      <c r="A2" s="352" t="s">
        <v>982</v>
      </c>
      <c r="B2" s="352"/>
      <c r="C2" s="352"/>
      <c r="D2" s="352"/>
    </row>
    <row r="3" spans="1:5">
      <c r="A3" s="352"/>
      <c r="B3" s="352"/>
      <c r="C3" s="352"/>
      <c r="D3" s="352"/>
    </row>
    <row r="4" spans="1:5">
      <c r="A4" s="234"/>
      <c r="B4" s="234"/>
      <c r="C4" s="234"/>
      <c r="D4" s="234"/>
    </row>
    <row r="5" spans="1:5">
      <c r="A5" s="348" t="s">
        <v>688</v>
      </c>
      <c r="B5" s="348"/>
      <c r="C5" s="348"/>
      <c r="D5" s="348"/>
    </row>
    <row r="6" spans="1:5">
      <c r="A6" s="260"/>
      <c r="B6" s="211"/>
      <c r="C6" s="211"/>
      <c r="D6" s="211"/>
    </row>
    <row r="7" spans="1:5">
      <c r="A7" s="236" t="s">
        <v>646</v>
      </c>
      <c r="B7" s="211"/>
      <c r="C7" s="211"/>
      <c r="D7" s="211"/>
    </row>
    <row r="8" spans="1:5">
      <c r="A8" s="261" t="s">
        <v>689</v>
      </c>
      <c r="B8" s="211"/>
      <c r="C8" s="211"/>
      <c r="D8" s="211"/>
    </row>
    <row r="9" spans="1:5" ht="15.75" customHeight="1">
      <c r="A9" s="351" t="s">
        <v>690</v>
      </c>
      <c r="B9" s="351"/>
      <c r="C9" s="351"/>
      <c r="D9" s="351"/>
    </row>
    <row r="10" spans="1:5" ht="15.75" customHeight="1">
      <c r="A10" s="351"/>
      <c r="B10" s="351"/>
      <c r="C10" s="351"/>
      <c r="D10" s="351"/>
    </row>
    <row r="11" spans="1:5" ht="15.75" customHeight="1">
      <c r="A11" s="262"/>
      <c r="B11" s="262"/>
      <c r="C11" s="262"/>
      <c r="D11" s="262"/>
    </row>
    <row r="12" spans="1:5" ht="15.75" customHeight="1" thickBot="1">
      <c r="A12" s="262"/>
      <c r="B12" s="217" t="s">
        <v>539</v>
      </c>
      <c r="C12" s="217" t="s">
        <v>148</v>
      </c>
      <c r="D12" s="217" t="s">
        <v>540</v>
      </c>
    </row>
    <row r="13" spans="1:5" ht="15.75" customHeight="1" thickBot="1">
      <c r="A13" s="263" t="s">
        <v>541</v>
      </c>
      <c r="B13" s="264">
        <f>SUM(B15)</f>
        <v>4629900</v>
      </c>
      <c r="C13" s="264">
        <f>SUM(C15+C16)</f>
        <v>0</v>
      </c>
      <c r="D13" s="265">
        <f>SUM(D15)</f>
        <v>4629900</v>
      </c>
    </row>
    <row r="14" spans="1:5" ht="15.75" customHeight="1">
      <c r="A14" s="266"/>
      <c r="B14" s="267"/>
      <c r="C14" s="267"/>
      <c r="D14" s="267"/>
    </row>
    <row r="15" spans="1:5">
      <c r="A15" s="236" t="s">
        <v>691</v>
      </c>
      <c r="B15" s="268">
        <f>SUM(B16+B17)</f>
        <v>4629900</v>
      </c>
      <c r="C15" s="269">
        <f>SUM(C16:C17)</f>
        <v>0</v>
      </c>
      <c r="D15" s="268">
        <f>SUM(B15:C15)</f>
        <v>4629900</v>
      </c>
    </row>
    <row r="16" spans="1:5">
      <c r="A16" s="270" t="s">
        <v>692</v>
      </c>
      <c r="B16" s="271">
        <v>4575900</v>
      </c>
      <c r="C16" s="271">
        <v>0</v>
      </c>
      <c r="D16" s="271">
        <f>SUM(B16:C16)</f>
        <v>4575900</v>
      </c>
      <c r="E16" s="272"/>
    </row>
    <row r="17" spans="1:4">
      <c r="A17" s="270" t="s">
        <v>693</v>
      </c>
      <c r="B17" s="271">
        <v>54000</v>
      </c>
      <c r="C17" s="273">
        <v>0</v>
      </c>
      <c r="D17" s="271">
        <f>SUM(B17:C17)</f>
        <v>54000</v>
      </c>
    </row>
    <row r="18" spans="1:4">
      <c r="A18" s="270"/>
      <c r="B18" s="274"/>
      <c r="C18" s="211"/>
      <c r="D18" s="211"/>
    </row>
    <row r="19" spans="1:4">
      <c r="A19" s="236" t="s">
        <v>686</v>
      </c>
      <c r="B19" s="211"/>
      <c r="C19" s="211"/>
      <c r="D19" s="211"/>
    </row>
    <row r="20" spans="1:4">
      <c r="A20" s="211"/>
      <c r="B20" s="211"/>
      <c r="C20" s="211"/>
      <c r="D20" s="211"/>
    </row>
    <row r="21" spans="1:4">
      <c r="A21" s="349" t="s">
        <v>606</v>
      </c>
      <c r="B21" s="349"/>
      <c r="C21" s="349"/>
      <c r="D21" s="349"/>
    </row>
    <row r="22" spans="1:4">
      <c r="A22" s="258"/>
      <c r="B22" s="211"/>
      <c r="C22" s="353" t="s">
        <v>607</v>
      </c>
      <c r="D22" s="353"/>
    </row>
    <row r="23" spans="1:4">
      <c r="A23" s="258"/>
      <c r="B23" s="211"/>
      <c r="C23" s="353" t="s">
        <v>694</v>
      </c>
      <c r="D23" s="353"/>
    </row>
  </sheetData>
  <mergeCells count="6">
    <mergeCell ref="C23:D23"/>
    <mergeCell ref="A2:D3"/>
    <mergeCell ref="A5:D5"/>
    <mergeCell ref="A9:D10"/>
    <mergeCell ref="A21:D21"/>
    <mergeCell ref="C22:D22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workbookViewId="0">
      <selection activeCell="A2" sqref="A2:D3"/>
    </sheetView>
  </sheetViews>
  <sheetFormatPr defaultRowHeight="15"/>
  <cols>
    <col min="1" max="1" width="65" style="172" customWidth="1"/>
    <col min="2" max="2" width="20.7109375" style="172" customWidth="1"/>
    <col min="3" max="3" width="18.7109375" style="172" customWidth="1"/>
    <col min="4" max="4" width="21.42578125" style="172" customWidth="1"/>
    <col min="5" max="16384" width="9.140625" style="172"/>
  </cols>
  <sheetData>
    <row r="1" spans="1:4">
      <c r="A1" s="211" t="s">
        <v>535</v>
      </c>
      <c r="B1" s="275"/>
      <c r="C1" s="211"/>
      <c r="D1" s="211"/>
    </row>
    <row r="2" spans="1:4">
      <c r="A2" s="347" t="s">
        <v>983</v>
      </c>
      <c r="B2" s="347"/>
      <c r="C2" s="347"/>
      <c r="D2" s="347"/>
    </row>
    <row r="3" spans="1:4">
      <c r="A3" s="347"/>
      <c r="B3" s="347"/>
      <c r="C3" s="347"/>
      <c r="D3" s="347"/>
    </row>
    <row r="4" spans="1:4">
      <c r="A4" s="258"/>
      <c r="B4" s="258"/>
      <c r="C4" s="258"/>
      <c r="D4" s="258"/>
    </row>
    <row r="5" spans="1:4">
      <c r="A5" s="348" t="s">
        <v>695</v>
      </c>
      <c r="B5" s="348"/>
      <c r="C5" s="348"/>
      <c r="D5" s="348"/>
    </row>
    <row r="6" spans="1:4">
      <c r="A6" s="211"/>
      <c r="B6" s="211"/>
      <c r="C6" s="211"/>
      <c r="D6" s="211"/>
    </row>
    <row r="7" spans="1:4">
      <c r="A7" s="236" t="s">
        <v>646</v>
      </c>
      <c r="B7" s="211"/>
      <c r="C7" s="211"/>
      <c r="D7" s="211"/>
    </row>
    <row r="8" spans="1:4">
      <c r="A8" s="211"/>
      <c r="B8" s="211"/>
      <c r="C8" s="211"/>
      <c r="D8" s="211"/>
    </row>
    <row r="9" spans="1:4">
      <c r="A9" s="349" t="s">
        <v>696</v>
      </c>
      <c r="B9" s="349"/>
      <c r="C9" s="349"/>
      <c r="D9" s="349"/>
    </row>
    <row r="10" spans="1:4">
      <c r="A10" s="211"/>
      <c r="B10" s="211"/>
      <c r="C10" s="211"/>
      <c r="D10" s="211"/>
    </row>
    <row r="11" spans="1:4" ht="15.75" thickBot="1">
      <c r="A11" s="211"/>
      <c r="B11" s="217" t="s">
        <v>539</v>
      </c>
      <c r="C11" s="217" t="s">
        <v>148</v>
      </c>
      <c r="D11" s="217" t="s">
        <v>540</v>
      </c>
    </row>
    <row r="12" spans="1:4" ht="15.75" thickBot="1">
      <c r="A12" s="218" t="s">
        <v>541</v>
      </c>
      <c r="B12" s="219">
        <f>SUM(B14+B23)</f>
        <v>1586000</v>
      </c>
      <c r="C12" s="219">
        <f>SUM(C14+C23)</f>
        <v>33650</v>
      </c>
      <c r="D12" s="276">
        <f>SUM(B12:C12)</f>
        <v>1619650</v>
      </c>
    </row>
    <row r="13" spans="1:4">
      <c r="A13" s="277"/>
      <c r="B13" s="245"/>
      <c r="C13" s="245"/>
      <c r="D13" s="245"/>
    </row>
    <row r="14" spans="1:4">
      <c r="A14" s="215" t="s">
        <v>697</v>
      </c>
      <c r="B14" s="224">
        <f>SUM(B15:B21)</f>
        <v>1235000</v>
      </c>
      <c r="C14" s="224">
        <f>SUM(C15:C21)</f>
        <v>31650</v>
      </c>
      <c r="D14" s="224">
        <f t="shared" ref="D14:D21" si="0">SUM(B14:C14)</f>
        <v>1266650</v>
      </c>
    </row>
    <row r="15" spans="1:4">
      <c r="A15" s="211" t="s">
        <v>698</v>
      </c>
      <c r="B15" s="228">
        <v>700000</v>
      </c>
      <c r="C15" s="228">
        <v>0</v>
      </c>
      <c r="D15" s="228">
        <f t="shared" si="0"/>
        <v>700000</v>
      </c>
    </row>
    <row r="16" spans="1:4">
      <c r="A16" s="211" t="s">
        <v>699</v>
      </c>
      <c r="B16" s="228">
        <v>60000</v>
      </c>
      <c r="C16" s="228">
        <v>6650</v>
      </c>
      <c r="D16" s="228">
        <f t="shared" si="0"/>
        <v>66650</v>
      </c>
    </row>
    <row r="17" spans="1:4">
      <c r="A17" s="211" t="s">
        <v>700</v>
      </c>
      <c r="B17" s="228">
        <v>5000</v>
      </c>
      <c r="C17" s="228">
        <v>0</v>
      </c>
      <c r="D17" s="228">
        <f t="shared" si="0"/>
        <v>5000</v>
      </c>
    </row>
    <row r="18" spans="1:4">
      <c r="A18" s="211" t="s">
        <v>701</v>
      </c>
      <c r="B18" s="228">
        <v>140000</v>
      </c>
      <c r="C18" s="229">
        <v>25000</v>
      </c>
      <c r="D18" s="228">
        <f t="shared" si="0"/>
        <v>165000</v>
      </c>
    </row>
    <row r="19" spans="1:4">
      <c r="A19" s="211" t="s">
        <v>702</v>
      </c>
      <c r="B19" s="228">
        <v>10000</v>
      </c>
      <c r="C19" s="228">
        <v>0</v>
      </c>
      <c r="D19" s="228">
        <f t="shared" si="0"/>
        <v>10000</v>
      </c>
    </row>
    <row r="20" spans="1:4">
      <c r="A20" s="211" t="s">
        <v>703</v>
      </c>
      <c r="B20" s="228">
        <v>200000</v>
      </c>
      <c r="C20" s="228">
        <v>0</v>
      </c>
      <c r="D20" s="228">
        <f t="shared" si="0"/>
        <v>200000</v>
      </c>
    </row>
    <row r="21" spans="1:4">
      <c r="A21" s="211" t="s">
        <v>704</v>
      </c>
      <c r="B21" s="228">
        <v>120000</v>
      </c>
      <c r="C21" s="228">
        <v>0</v>
      </c>
      <c r="D21" s="228">
        <f t="shared" si="0"/>
        <v>120000</v>
      </c>
    </row>
    <row r="22" spans="1:4">
      <c r="A22" s="215"/>
      <c r="B22" s="211"/>
      <c r="C22" s="224"/>
      <c r="D22" s="228"/>
    </row>
    <row r="23" spans="1:4">
      <c r="A23" s="215" t="s">
        <v>705</v>
      </c>
      <c r="B23" s="224">
        <f>SUM(B24:B36)</f>
        <v>351000</v>
      </c>
      <c r="C23" s="224">
        <f>SUM(C24:C36)</f>
        <v>2000</v>
      </c>
      <c r="D23" s="224">
        <f t="shared" ref="D23:D34" si="1">SUM(B23:C23)</f>
        <v>353000</v>
      </c>
    </row>
    <row r="24" spans="1:4">
      <c r="A24" s="211" t="s">
        <v>706</v>
      </c>
      <c r="B24" s="228">
        <v>100000</v>
      </c>
      <c r="C24" s="228">
        <v>0</v>
      </c>
      <c r="D24" s="228">
        <f t="shared" si="1"/>
        <v>100000</v>
      </c>
    </row>
    <row r="25" spans="1:4">
      <c r="A25" s="211" t="s">
        <v>707</v>
      </c>
      <c r="B25" s="228">
        <v>50000</v>
      </c>
      <c r="C25" s="228">
        <v>0</v>
      </c>
      <c r="D25" s="228">
        <f t="shared" si="1"/>
        <v>50000</v>
      </c>
    </row>
    <row r="26" spans="1:4">
      <c r="A26" s="211" t="s">
        <v>708</v>
      </c>
      <c r="B26" s="228">
        <v>55000</v>
      </c>
      <c r="C26" s="228">
        <v>0</v>
      </c>
      <c r="D26" s="228">
        <f t="shared" si="1"/>
        <v>55000</v>
      </c>
    </row>
    <row r="27" spans="1:4">
      <c r="A27" s="211" t="s">
        <v>709</v>
      </c>
      <c r="B27" s="228">
        <v>10000</v>
      </c>
      <c r="C27" s="228">
        <v>0</v>
      </c>
      <c r="D27" s="228">
        <f t="shared" si="1"/>
        <v>10000</v>
      </c>
    </row>
    <row r="28" spans="1:4">
      <c r="A28" s="278" t="s">
        <v>710</v>
      </c>
      <c r="B28" s="228">
        <v>30000</v>
      </c>
      <c r="C28" s="228">
        <v>0</v>
      </c>
      <c r="D28" s="228">
        <f t="shared" si="1"/>
        <v>30000</v>
      </c>
    </row>
    <row r="29" spans="1:4">
      <c r="A29" s="211" t="s">
        <v>711</v>
      </c>
      <c r="B29" s="228">
        <v>30000</v>
      </c>
      <c r="C29" s="228">
        <v>0</v>
      </c>
      <c r="D29" s="228">
        <f t="shared" si="1"/>
        <v>30000</v>
      </c>
    </row>
    <row r="30" spans="1:4">
      <c r="A30" s="211" t="s">
        <v>712</v>
      </c>
      <c r="B30" s="228">
        <v>5000</v>
      </c>
      <c r="C30" s="228">
        <v>0</v>
      </c>
      <c r="D30" s="228">
        <f t="shared" si="1"/>
        <v>5000</v>
      </c>
    </row>
    <row r="31" spans="1:4">
      <c r="A31" s="211" t="s">
        <v>713</v>
      </c>
      <c r="B31" s="228">
        <v>10000</v>
      </c>
      <c r="C31" s="228">
        <v>0</v>
      </c>
      <c r="D31" s="228">
        <f t="shared" si="1"/>
        <v>10000</v>
      </c>
    </row>
    <row r="32" spans="1:4">
      <c r="A32" s="211" t="s">
        <v>714</v>
      </c>
      <c r="B32" s="228">
        <v>5000</v>
      </c>
      <c r="C32" s="228">
        <v>0</v>
      </c>
      <c r="D32" s="228">
        <f t="shared" si="1"/>
        <v>5000</v>
      </c>
    </row>
    <row r="33" spans="1:4">
      <c r="A33" s="211" t="s">
        <v>715</v>
      </c>
      <c r="B33" s="228">
        <v>30000</v>
      </c>
      <c r="C33" s="228">
        <v>0</v>
      </c>
      <c r="D33" s="228">
        <f t="shared" si="1"/>
        <v>30000</v>
      </c>
    </row>
    <row r="34" spans="1:4">
      <c r="A34" s="211" t="s">
        <v>716</v>
      </c>
      <c r="B34" s="228">
        <v>1000</v>
      </c>
      <c r="C34" s="228">
        <v>2000</v>
      </c>
      <c r="D34" s="228">
        <f t="shared" si="1"/>
        <v>3000</v>
      </c>
    </row>
    <row r="35" spans="1:4">
      <c r="A35" s="211" t="s">
        <v>717</v>
      </c>
      <c r="B35" s="228">
        <v>5000</v>
      </c>
      <c r="C35" s="228">
        <v>0</v>
      </c>
      <c r="D35" s="228">
        <f>SUM(B35:C35)</f>
        <v>5000</v>
      </c>
    </row>
    <row r="36" spans="1:4">
      <c r="A36" s="211" t="s">
        <v>718</v>
      </c>
      <c r="B36" s="228">
        <v>20000</v>
      </c>
      <c r="C36" s="228">
        <v>0</v>
      </c>
      <c r="D36" s="228">
        <f>SUM(B36:C36)</f>
        <v>20000</v>
      </c>
    </row>
    <row r="37" spans="1:4">
      <c r="A37" s="215"/>
      <c r="B37" s="211"/>
      <c r="C37" s="211"/>
      <c r="D37" s="211"/>
    </row>
    <row r="38" spans="1:4">
      <c r="A38" s="236" t="s">
        <v>686</v>
      </c>
      <c r="B38" s="211"/>
      <c r="C38" s="211"/>
      <c r="D38" s="211"/>
    </row>
    <row r="39" spans="1:4">
      <c r="A39" s="211"/>
      <c r="B39" s="211"/>
      <c r="C39" s="211"/>
      <c r="D39" s="211"/>
    </row>
    <row r="40" spans="1:4">
      <c r="A40" s="211" t="s">
        <v>606</v>
      </c>
      <c r="B40" s="211"/>
      <c r="C40" s="211"/>
      <c r="D40" s="211"/>
    </row>
    <row r="41" spans="1:4">
      <c r="A41" s="258"/>
      <c r="B41" s="211"/>
      <c r="C41" s="353" t="s">
        <v>607</v>
      </c>
      <c r="D41" s="353"/>
    </row>
    <row r="42" spans="1:4">
      <c r="A42" s="258"/>
      <c r="B42" s="211"/>
      <c r="C42" s="353" t="s">
        <v>694</v>
      </c>
      <c r="D42" s="353"/>
    </row>
    <row r="43" spans="1:4" ht="15.75">
      <c r="A43" s="171"/>
      <c r="B43" s="171"/>
      <c r="C43" s="171"/>
      <c r="D43" s="171"/>
    </row>
  </sheetData>
  <mergeCells count="5">
    <mergeCell ref="A2:D3"/>
    <mergeCell ref="A5:D5"/>
    <mergeCell ref="A9:D9"/>
    <mergeCell ref="C41:D41"/>
    <mergeCell ref="C42:D4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12</vt:i4>
      </vt:variant>
      <vt:variant>
        <vt:lpstr>Imenovani rasponi</vt:lpstr>
      </vt:variant>
      <vt:variant>
        <vt:i4>4</vt:i4>
      </vt:variant>
    </vt:vector>
  </HeadingPairs>
  <TitlesOfParts>
    <vt:vector size="16" baseType="lpstr">
      <vt:lpstr>1. OPĆI 1.</vt:lpstr>
      <vt:lpstr>OPĆI</vt:lpstr>
      <vt:lpstr>POSEBNI</vt:lpstr>
      <vt:lpstr>4.PLAN RAZV. PROJEKATA (3)</vt:lpstr>
      <vt:lpstr>KULTURA</vt:lpstr>
      <vt:lpstr>SPORT</vt:lpstr>
      <vt:lpstr>OBRAZOVANJE</vt:lpstr>
      <vt:lpstr>VRTIĆ</vt:lpstr>
      <vt:lpstr>SOCIJALA</vt:lpstr>
      <vt:lpstr>ZIS</vt:lpstr>
      <vt:lpstr>ODJEL ZA GOSPODARENJE PROST </vt:lpstr>
      <vt:lpstr>PRILOG</vt:lpstr>
      <vt:lpstr>'4.PLAN RAZV. PROJEKATA (3)'!Ispis_naslova</vt:lpstr>
      <vt:lpstr>OPĆI!Ispis_naslova</vt:lpstr>
      <vt:lpstr>POSEBNI!Ispis_naslova</vt:lpstr>
      <vt:lpstr>PRILOG!Ispis_naslova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Dunja Buljan</dc:creator>
  <cp:lastModifiedBy>Dunja Buljan</cp:lastModifiedBy>
  <cp:lastPrinted>2014-09-29T07:02:24Z</cp:lastPrinted>
  <dcterms:created xsi:type="dcterms:W3CDTF">2014-06-26T06:19:05Z</dcterms:created>
  <dcterms:modified xsi:type="dcterms:W3CDTF">2014-09-29T07:08:32Z</dcterms:modified>
</cp:coreProperties>
</file>