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lara_rivankovic_makarska_hr/Documents/Radna površina/GLASNIK 2024/"/>
    </mc:Choice>
  </mc:AlternateContent>
  <xr:revisionPtr revIDLastSave="0" documentId="8_{E553F9BA-CE69-4F57-9CA2-E46987BDC1B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KAPITALNI" sheetId="4" r:id="rId1"/>
    <sheet name="SANACIJA ADAPTACIJA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6" l="1"/>
  <c r="F27" i="6"/>
  <c r="G27" i="6"/>
  <c r="E27" i="6"/>
  <c r="G31" i="6"/>
  <c r="G32" i="6"/>
  <c r="G33" i="6"/>
  <c r="G34" i="6"/>
  <c r="G30" i="6"/>
  <c r="G23" i="6"/>
  <c r="G22" i="6"/>
  <c r="G21" i="6"/>
  <c r="G59" i="4"/>
  <c r="G60" i="4"/>
  <c r="G61" i="4"/>
  <c r="G62" i="4"/>
  <c r="G63" i="4"/>
  <c r="G64" i="4"/>
  <c r="G65" i="4"/>
  <c r="G66" i="4"/>
  <c r="G58" i="4"/>
  <c r="G49" i="4"/>
  <c r="G54" i="4" s="1"/>
  <c r="F49" i="4"/>
  <c r="F54" i="4" s="1"/>
  <c r="E49" i="4"/>
  <c r="G53" i="4"/>
  <c r="E23" i="4"/>
  <c r="F35" i="6"/>
  <c r="F67" i="4"/>
  <c r="F53" i="4"/>
  <c r="G35" i="6" l="1"/>
  <c r="G67" i="4"/>
  <c r="F55" i="4"/>
  <c r="G55" i="4"/>
  <c r="E53" i="4" l="1"/>
  <c r="E54" i="4"/>
  <c r="E67" i="4" l="1"/>
  <c r="E55" i="4"/>
</calcChain>
</file>

<file path=xl/sharedStrings.xml><?xml version="1.0" encoding="utf-8"?>
<sst xmlns="http://schemas.openxmlformats.org/spreadsheetml/2006/main" count="119" uniqueCount="71">
  <si>
    <t>UKUPNO</t>
  </si>
  <si>
    <t xml:space="preserve"> Izvor financiranja: komunalni doprinos</t>
  </si>
  <si>
    <t>Izvor financiranja: komunalni doprinos</t>
  </si>
  <si>
    <t>REKAPITULACIJA</t>
  </si>
  <si>
    <t>IZVORI FINANCIRANJA</t>
  </si>
  <si>
    <t>Prihodi od koncesija i koncesijskih odobrenja</t>
  </si>
  <si>
    <t>Prihodi od prodaje nefinancijske imovine</t>
  </si>
  <si>
    <t>Prihodi od komunalne naknade</t>
  </si>
  <si>
    <t>ZAVRŠNE ODREDBE</t>
  </si>
  <si>
    <t>PREDSJEDNICA GRADSKOG VIJEĆA</t>
  </si>
  <si>
    <t>Pomoći EU</t>
  </si>
  <si>
    <t>Plan 2024.</t>
  </si>
  <si>
    <t>Na temelju članka 40. Statuta Grada Makarske (Glasnik Grada Makarske br.3/21)</t>
  </si>
  <si>
    <t>I. TEHNIČKA DOKUMENTACIJA</t>
  </si>
  <si>
    <t>1. Žičara</t>
  </si>
  <si>
    <t xml:space="preserve">   Izvor financiranja:ostali prihodi za posebna namjene</t>
  </si>
  <si>
    <t xml:space="preserve">     Izvor financiranja: koncesije i koncesijska odobrenja</t>
  </si>
  <si>
    <t>II. IZGRADNJA</t>
  </si>
  <si>
    <t>UKUPNO I. i II.</t>
  </si>
  <si>
    <t>Ostali prihodi za posebne namjene</t>
  </si>
  <si>
    <t>Prihodi od komunalnog doprinosa</t>
  </si>
  <si>
    <t>Opći prihodi i primici</t>
  </si>
  <si>
    <t>Ostale pomoći</t>
  </si>
  <si>
    <t>Vlastiti prihodi</t>
  </si>
  <si>
    <t xml:space="preserve">   Izvor financiranja: opći prihodi i primici</t>
  </si>
  <si>
    <t>Na temelju članka 40. Statuta Grada Makarske (Glasnik Grada Makarske br. 3/21)</t>
  </si>
  <si>
    <t xml:space="preserve"> Izvor financiranja: opći prihodi i primici</t>
  </si>
  <si>
    <t xml:space="preserve"> Izvor financiranja: pomoći EU</t>
  </si>
  <si>
    <t>Izvor financiranja: ostale pomoći</t>
  </si>
  <si>
    <t xml:space="preserve"> Izvor financiranja: ostale pomoći</t>
  </si>
  <si>
    <t xml:space="preserve">    Izvor financiranja: pomoći EU</t>
  </si>
  <si>
    <t>2. Stara srednja škola</t>
  </si>
  <si>
    <t xml:space="preserve">Izvor financiranja: ostale pomoći </t>
  </si>
  <si>
    <t>PROGRAM IZGRADNJE KAPITALNIH PROJEKATA za 2024.</t>
  </si>
  <si>
    <t>1. Prostori Grada Makarske</t>
  </si>
  <si>
    <t xml:space="preserve"> Izvor financiranja:opći prihodi i primici</t>
  </si>
  <si>
    <t>Izvor financiranja: opći prihodi i primici</t>
  </si>
  <si>
    <t>Izvor financiranja: vlastiti prihodi</t>
  </si>
  <si>
    <t>Izvor fiannciranja: komunalna naknada</t>
  </si>
  <si>
    <t xml:space="preserve"> Izvor financiranja: prihodi od prodaje nefinancijske imovine</t>
  </si>
  <si>
    <t xml:space="preserve">   Izvor financiranja: pomoći EU</t>
  </si>
  <si>
    <t>Izvor financiranja: prihodi od prodaje nefinacijske imovine</t>
  </si>
  <si>
    <t>Novi Plan 2024.</t>
  </si>
  <si>
    <t>Izmjene Plana 2024.</t>
  </si>
  <si>
    <t>2. Sportska lučica</t>
  </si>
  <si>
    <t>3. Dogradnja i rekonstrukcija Osnovne škole Oca Petra Perice</t>
  </si>
  <si>
    <t>4. Uređenje Peškere</t>
  </si>
  <si>
    <t>5. Dogradnja OŠ S. Ivičevića</t>
  </si>
  <si>
    <t>6. Rekonstrukcija tržnice s podzemnom garažom</t>
  </si>
  <si>
    <t>7. Školska sportska dvorana - Zelenka</t>
  </si>
  <si>
    <t>Ove izmjene i dopune Programa sanacije i adaptacije objekata za 2024 stupaju na snagu prvog dana od dana objave u Glasniku Grada Makarske</t>
  </si>
  <si>
    <t>Ove izmjene i dopune Programa izgradnje kapitalnih prjoekata za 2024. stupaju na snagu prvog dana od dana objave u Glasniku Grada Makarske</t>
  </si>
  <si>
    <t>PROGRAM IZGRADNJE KAPITALNIH PROJEKATA za 2024. - II. IZMJENE I DOPUNE</t>
  </si>
  <si>
    <t>PROGRAM SANACIJE I ADAPTACIJE OBJEKATA ZA 2024. - II. IZMJENE I DOPUNE</t>
  </si>
  <si>
    <t>3. Adaptacija i energetska obnova Ville Irena</t>
  </si>
  <si>
    <t>5. Sanacija krova dvorane na GCS</t>
  </si>
  <si>
    <t>6. Zamjena parketa u dvorani na GSC</t>
  </si>
  <si>
    <t>7. Uređenje i adaptacija ureda Makarskog komunalca</t>
  </si>
  <si>
    <t>8. Energetska obnova OŠ Stjepana Ivičevića</t>
  </si>
  <si>
    <t>9. Sanacija tenis terena na GSC-u</t>
  </si>
  <si>
    <t>1. Centar za djecu s posebnim potrebama</t>
  </si>
  <si>
    <t>2. Izgradnja dječjeg vrtića na Zelenci</t>
  </si>
  <si>
    <t>3. Dogradnja dječjeg vrtića Ciciban</t>
  </si>
  <si>
    <t>5. Izgradnja sunčane elektrane DV Maslina</t>
  </si>
  <si>
    <t>6. Uređenje gradske rive</t>
  </si>
  <si>
    <t>7. Dogradnja OŠ Stjepana Ivičevića</t>
  </si>
  <si>
    <t>8. Školska sportska dvorana - Zelenka</t>
  </si>
  <si>
    <t>9. Kupnja stana na adresi Vladimira Nazora 7 u Makarskoj</t>
  </si>
  <si>
    <t>Gordana Muhtić, dipl.iur., v.r.</t>
  </si>
  <si>
    <t xml:space="preserve">Gradsko vijeće Grada Makarske, na 24. sjednici održanoj 17. rujna 2024.g. donijelo je </t>
  </si>
  <si>
    <t xml:space="preserve">Gradsko vijeće Grada Makarske, na  24. sjednici održanoj  17. rujna 2024.g., donosi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</si>
</sst>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  &quot;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2">
    <xf numFmtId="0" fontId="0" fillId="0" borderId="0" xfId="0"/>
    <xf numFmtId="0" fontId="2" fillId="2" borderId="0" xfId="0" applyFont="1" applyFill="1"/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164" fontId="3" fillId="3" borderId="9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164" fontId="5" fillId="3" borderId="9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0" fontId="2" fillId="3" borderId="0" xfId="0" applyFont="1" applyFill="1"/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164" fontId="5" fillId="2" borderId="9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5" fillId="3" borderId="2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164" fontId="3" fillId="3" borderId="19" xfId="0" applyNumberFormat="1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11" xfId="0" applyFont="1" applyFill="1" applyBorder="1"/>
    <xf numFmtId="0" fontId="3" fillId="2" borderId="12" xfId="0" applyFont="1" applyFill="1" applyBorder="1"/>
    <xf numFmtId="164" fontId="5" fillId="2" borderId="1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12" xfId="0" applyFont="1" applyFill="1" applyBorder="1"/>
    <xf numFmtId="164" fontId="3" fillId="2" borderId="26" xfId="0" applyNumberFormat="1" applyFont="1" applyFill="1" applyBorder="1" applyAlignment="1">
      <alignment horizontal="center"/>
    </xf>
    <xf numFmtId="0" fontId="5" fillId="2" borderId="29" xfId="0" applyFont="1" applyFill="1" applyBorder="1"/>
    <xf numFmtId="0" fontId="5" fillId="2" borderId="20" xfId="0" applyFont="1" applyFill="1" applyBorder="1"/>
    <xf numFmtId="0" fontId="3" fillId="2" borderId="15" xfId="0" applyFont="1" applyFill="1" applyBorder="1"/>
    <xf numFmtId="0" fontId="3" fillId="2" borderId="11" xfId="0" applyFont="1" applyFill="1" applyBorder="1"/>
    <xf numFmtId="164" fontId="3" fillId="2" borderId="13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2" fillId="2" borderId="31" xfId="0" applyFont="1" applyFill="1" applyBorder="1"/>
    <xf numFmtId="0" fontId="4" fillId="2" borderId="4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46" xfId="0" applyFont="1" applyFill="1" applyBorder="1"/>
    <xf numFmtId="164" fontId="3" fillId="2" borderId="2" xfId="0" applyNumberFormat="1" applyFont="1" applyFill="1" applyBorder="1" applyAlignment="1">
      <alignment horizontal="center"/>
    </xf>
    <xf numFmtId="164" fontId="3" fillId="2" borderId="11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164" fontId="5" fillId="2" borderId="2" xfId="0" applyNumberFormat="1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0" fontId="5" fillId="2" borderId="21" xfId="0" applyFont="1" applyFill="1" applyBorder="1"/>
    <xf numFmtId="0" fontId="5" fillId="2" borderId="22" xfId="0" applyFont="1" applyFill="1" applyBorder="1"/>
    <xf numFmtId="0" fontId="5" fillId="2" borderId="22" xfId="0" applyFont="1" applyFill="1" applyBorder="1" applyAlignment="1">
      <alignment horizontal="center"/>
    </xf>
    <xf numFmtId="0" fontId="3" fillId="2" borderId="21" xfId="0" applyFont="1" applyFill="1" applyBorder="1"/>
    <xf numFmtId="0" fontId="3" fillId="2" borderId="22" xfId="0" applyFont="1" applyFill="1" applyBorder="1"/>
    <xf numFmtId="0" fontId="3" fillId="2" borderId="18" xfId="0" applyFont="1" applyFill="1" applyBorder="1" applyAlignment="1">
      <alignment horizontal="center"/>
    </xf>
    <xf numFmtId="0" fontId="6" fillId="2" borderId="30" xfId="0" applyFont="1" applyFill="1" applyBorder="1"/>
    <xf numFmtId="164" fontId="3" fillId="2" borderId="10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4" fontId="5" fillId="2" borderId="27" xfId="0" applyNumberFormat="1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164" fontId="5" fillId="2" borderId="50" xfId="0" applyNumberFormat="1" applyFont="1" applyFill="1" applyBorder="1" applyAlignment="1">
      <alignment horizontal="center"/>
    </xf>
    <xf numFmtId="164" fontId="5" fillId="3" borderId="50" xfId="0" applyNumberFormat="1" applyFont="1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3" xfId="0" applyFont="1" applyFill="1" applyBorder="1"/>
    <xf numFmtId="0" fontId="4" fillId="2" borderId="31" xfId="0" applyFont="1" applyFill="1" applyBorder="1"/>
    <xf numFmtId="0" fontId="3" fillId="3" borderId="4" xfId="0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164" fontId="3" fillId="3" borderId="26" xfId="0" quotePrefix="1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64" fontId="5" fillId="3" borderId="32" xfId="0" applyNumberFormat="1" applyFont="1" applyFill="1" applyBorder="1" applyAlignment="1">
      <alignment horizontal="center"/>
    </xf>
    <xf numFmtId="0" fontId="3" fillId="3" borderId="11" xfId="0" applyFont="1" applyFill="1" applyBorder="1"/>
    <xf numFmtId="0" fontId="3" fillId="3" borderId="12" xfId="0" applyFont="1" applyFill="1" applyBorder="1"/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5" fillId="3" borderId="17" xfId="0" applyFont="1" applyFill="1" applyBorder="1"/>
    <xf numFmtId="0" fontId="2" fillId="3" borderId="20" xfId="0" applyFont="1" applyFill="1" applyBorder="1"/>
    <xf numFmtId="0" fontId="5" fillId="3" borderId="42" xfId="0" applyFont="1" applyFill="1" applyBorder="1" applyAlignment="1">
      <alignment horizontal="center"/>
    </xf>
    <xf numFmtId="164" fontId="5" fillId="3" borderId="28" xfId="0" applyNumberFormat="1" applyFont="1" applyFill="1" applyBorder="1" applyAlignment="1">
      <alignment horizontal="center"/>
    </xf>
    <xf numFmtId="164" fontId="5" fillId="3" borderId="21" xfId="0" applyNumberFormat="1" applyFont="1" applyFill="1" applyBorder="1" applyAlignment="1">
      <alignment horizontal="center"/>
    </xf>
    <xf numFmtId="164" fontId="5" fillId="3" borderId="26" xfId="0" applyNumberFormat="1" applyFont="1" applyFill="1" applyBorder="1" applyAlignment="1">
      <alignment horizontal="center"/>
    </xf>
    <xf numFmtId="164" fontId="3" fillId="3" borderId="33" xfId="0" applyNumberFormat="1" applyFont="1" applyFill="1" applyBorder="1" applyAlignment="1">
      <alignment horizontal="center"/>
    </xf>
    <xf numFmtId="0" fontId="5" fillId="3" borderId="14" xfId="0" applyFont="1" applyFill="1" applyBorder="1"/>
    <xf numFmtId="0" fontId="2" fillId="3" borderId="15" xfId="0" applyFont="1" applyFill="1" applyBorder="1"/>
    <xf numFmtId="0" fontId="5" fillId="3" borderId="15" xfId="0" applyFont="1" applyFill="1" applyBorder="1" applyAlignment="1">
      <alignment horizontal="center"/>
    </xf>
    <xf numFmtId="4" fontId="5" fillId="3" borderId="9" xfId="0" applyNumberFormat="1" applyFont="1" applyFill="1" applyBorder="1" applyAlignment="1">
      <alignment horizontal="center"/>
    </xf>
    <xf numFmtId="164" fontId="5" fillId="3" borderId="19" xfId="0" applyNumberFormat="1" applyFont="1" applyFill="1" applyBorder="1" applyAlignment="1">
      <alignment horizontal="center"/>
    </xf>
    <xf numFmtId="164" fontId="5" fillId="3" borderId="16" xfId="0" applyNumberFormat="1" applyFont="1" applyFill="1" applyBorder="1" applyAlignment="1">
      <alignment horizontal="center"/>
    </xf>
    <xf numFmtId="0" fontId="3" fillId="2" borderId="14" xfId="0" applyFont="1" applyFill="1" applyBorder="1"/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3" borderId="13" xfId="0" applyNumberFormat="1" applyFont="1" applyFill="1" applyBorder="1" applyAlignment="1">
      <alignment horizontal="center"/>
    </xf>
    <xf numFmtId="0" fontId="5" fillId="2" borderId="14" xfId="0" applyFont="1" applyFill="1" applyBorder="1"/>
    <xf numFmtId="0" fontId="2" fillId="2" borderId="15" xfId="0" applyFont="1" applyFill="1" applyBorder="1"/>
    <xf numFmtId="0" fontId="5" fillId="2" borderId="15" xfId="0" applyFont="1" applyFill="1" applyBorder="1" applyAlignment="1">
      <alignment horizontal="center"/>
    </xf>
    <xf numFmtId="164" fontId="3" fillId="2" borderId="25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right"/>
    </xf>
    <xf numFmtId="0" fontId="4" fillId="2" borderId="5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164" fontId="4" fillId="2" borderId="0" xfId="0" applyNumberFormat="1" applyFont="1" applyFill="1"/>
    <xf numFmtId="164" fontId="2" fillId="2" borderId="2" xfId="0" applyNumberFormat="1" applyFont="1" applyFill="1" applyBorder="1" applyAlignment="1">
      <alignment horizontal="center"/>
    </xf>
    <xf numFmtId="164" fontId="2" fillId="2" borderId="26" xfId="0" applyNumberFormat="1" applyFont="1" applyFill="1" applyBorder="1" applyAlignment="1">
      <alignment horizontal="center"/>
    </xf>
    <xf numFmtId="0" fontId="2" fillId="2" borderId="39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4" fillId="2" borderId="41" xfId="0" applyNumberFormat="1" applyFont="1" applyFill="1" applyBorder="1" applyAlignment="1">
      <alignment horizontal="center"/>
    </xf>
    <xf numFmtId="164" fontId="4" fillId="2" borderId="45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164" fontId="3" fillId="2" borderId="43" xfId="0" applyNumberFormat="1" applyFont="1" applyFill="1" applyBorder="1" applyAlignment="1">
      <alignment horizontal="center"/>
    </xf>
    <xf numFmtId="164" fontId="5" fillId="2" borderId="9" xfId="0" quotePrefix="1" applyNumberFormat="1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center"/>
    </xf>
    <xf numFmtId="0" fontId="5" fillId="3" borderId="21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164" fontId="5" fillId="3" borderId="10" xfId="0" applyNumberFormat="1" applyFont="1" applyFill="1" applyBorder="1" applyAlignment="1">
      <alignment horizontal="center"/>
    </xf>
    <xf numFmtId="164" fontId="5" fillId="3" borderId="25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9" xfId="0" applyFont="1" applyFill="1" applyBorder="1" applyAlignment="1">
      <alignment horizontal="center"/>
    </xf>
    <xf numFmtId="164" fontId="5" fillId="2" borderId="11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left"/>
    </xf>
    <xf numFmtId="0" fontId="5" fillId="3" borderId="0" xfId="0" applyFont="1" applyFill="1"/>
    <xf numFmtId="165" fontId="3" fillId="3" borderId="9" xfId="0" applyNumberFormat="1" applyFont="1" applyFill="1" applyBorder="1" applyAlignment="1">
      <alignment horizontal="center"/>
    </xf>
    <xf numFmtId="0" fontId="5" fillId="2" borderId="15" xfId="0" applyFont="1" applyFill="1" applyBorder="1" applyAlignment="1">
      <alignment horizontal="left"/>
    </xf>
    <xf numFmtId="165" fontId="5" fillId="3" borderId="9" xfId="0" applyNumberFormat="1" applyFont="1" applyFill="1" applyBorder="1" applyAlignment="1">
      <alignment horizontal="center"/>
    </xf>
    <xf numFmtId="0" fontId="3" fillId="3" borderId="0" xfId="0" applyFont="1" applyFill="1"/>
    <xf numFmtId="0" fontId="6" fillId="2" borderId="12" xfId="0" applyFont="1" applyFill="1" applyBorder="1" applyAlignment="1">
      <alignment horizontal="left"/>
    </xf>
    <xf numFmtId="4" fontId="8" fillId="3" borderId="9" xfId="0" applyNumberFormat="1" applyFont="1" applyFill="1" applyBorder="1" applyAlignment="1">
      <alignment horizontal="center"/>
    </xf>
    <xf numFmtId="165" fontId="8" fillId="3" borderId="9" xfId="0" applyNumberFormat="1" applyFont="1" applyFill="1" applyBorder="1" applyAlignment="1">
      <alignment horizontal="center"/>
    </xf>
    <xf numFmtId="0" fontId="5" fillId="3" borderId="24" xfId="0" applyFont="1" applyFill="1" applyBorder="1"/>
    <xf numFmtId="0" fontId="7" fillId="2" borderId="8" xfId="0" applyFont="1" applyFill="1" applyBorder="1" applyAlignment="1">
      <alignment horizontal="left"/>
    </xf>
    <xf numFmtId="0" fontId="3" fillId="3" borderId="15" xfId="0" applyFont="1" applyFill="1" applyBorder="1"/>
    <xf numFmtId="0" fontId="3" fillId="2" borderId="15" xfId="0" applyFont="1" applyFill="1" applyBorder="1" applyAlignment="1">
      <alignment horizontal="left"/>
    </xf>
    <xf numFmtId="0" fontId="5" fillId="3" borderId="11" xfId="0" applyFont="1" applyFill="1" applyBorder="1"/>
    <xf numFmtId="0" fontId="3" fillId="2" borderId="2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164" fontId="2" fillId="2" borderId="9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4" fillId="2" borderId="40" xfId="0" applyFont="1" applyFill="1" applyBorder="1" applyAlignment="1">
      <alignment horizontal="left"/>
    </xf>
    <xf numFmtId="0" fontId="4" fillId="2" borderId="41" xfId="0" applyFont="1" applyFill="1" applyBorder="1" applyAlignment="1">
      <alignment horizontal="left"/>
    </xf>
    <xf numFmtId="0" fontId="4" fillId="2" borderId="37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2" fillId="2" borderId="3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2" borderId="38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49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/>
    </xf>
  </cellXfs>
  <cellStyles count="2">
    <cellStyle name="Normalno" xfId="0" builtinId="0"/>
    <cellStyle name="Normalno 2" xfId="1" xr:uid="{00000000-0005-0000-0000-00000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319F"/>
      <color rgb="FF891CB4"/>
      <color rgb="FF774D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76"/>
  <sheetViews>
    <sheetView tabSelected="1" topLeftCell="A49" zoomScale="90" zoomScaleNormal="90" workbookViewId="0">
      <selection activeCell="E76" sqref="E76"/>
    </sheetView>
  </sheetViews>
  <sheetFormatPr defaultColWidth="9.140625" defaultRowHeight="12.75" x14ac:dyDescent="0.2"/>
  <cols>
    <col min="1" max="3" width="15.7109375" style="1" customWidth="1"/>
    <col min="4" max="4" width="24.28515625" style="1" customWidth="1"/>
    <col min="5" max="5" width="20.140625" style="1" customWidth="1"/>
    <col min="6" max="6" width="19.85546875" style="1" customWidth="1"/>
    <col min="7" max="7" width="23.42578125" style="1" customWidth="1"/>
    <col min="8" max="9" width="9.140625" style="1"/>
    <col min="10" max="10" width="12.140625" style="1" bestFit="1" customWidth="1"/>
    <col min="11" max="16384" width="9.140625" style="1"/>
  </cols>
  <sheetData>
    <row r="2" spans="1:7" hidden="1" x14ac:dyDescent="0.2"/>
    <row r="3" spans="1:7" x14ac:dyDescent="0.2">
      <c r="A3" s="43" t="s">
        <v>12</v>
      </c>
      <c r="B3" s="43"/>
      <c r="C3" s="43"/>
      <c r="D3" s="43"/>
      <c r="E3" s="43"/>
      <c r="F3" s="43"/>
      <c r="G3" s="43"/>
    </row>
    <row r="4" spans="1:7" ht="15.6" customHeight="1" thickBot="1" x14ac:dyDescent="0.25">
      <c r="A4" s="44" t="s">
        <v>70</v>
      </c>
      <c r="B4" s="44"/>
      <c r="C4" s="44"/>
      <c r="D4" s="44"/>
      <c r="E4" s="44"/>
      <c r="F4" s="44"/>
      <c r="G4" s="44"/>
    </row>
    <row r="5" spans="1:7" ht="40.5" customHeight="1" thickBot="1" x14ac:dyDescent="0.25">
      <c r="A5" s="169" t="s">
        <v>52</v>
      </c>
      <c r="B5" s="170"/>
      <c r="C5" s="170"/>
      <c r="D5" s="170"/>
      <c r="E5" s="170"/>
      <c r="F5" s="170"/>
      <c r="G5" s="171"/>
    </row>
    <row r="6" spans="1:7" ht="34.5" customHeight="1" x14ac:dyDescent="0.2">
      <c r="A6" s="178" t="s">
        <v>13</v>
      </c>
      <c r="B6" s="178"/>
      <c r="C6" s="178"/>
      <c r="D6" s="178"/>
      <c r="E6" s="16" t="s">
        <v>11</v>
      </c>
      <c r="F6" s="16" t="s">
        <v>43</v>
      </c>
      <c r="G6" s="17" t="s">
        <v>42</v>
      </c>
    </row>
    <row r="7" spans="1:7" ht="31.5" customHeight="1" x14ac:dyDescent="0.25">
      <c r="A7" s="172" t="s">
        <v>14</v>
      </c>
      <c r="B7" s="172"/>
      <c r="C7" s="172"/>
      <c r="D7" s="172"/>
      <c r="E7" s="45">
        <v>50000</v>
      </c>
      <c r="F7" s="46">
        <v>0</v>
      </c>
      <c r="G7" s="14">
        <v>50000</v>
      </c>
    </row>
    <row r="8" spans="1:7" ht="12.95" customHeight="1" x14ac:dyDescent="0.2">
      <c r="A8" s="19" t="s">
        <v>15</v>
      </c>
      <c r="B8" s="20"/>
      <c r="C8" s="20"/>
      <c r="D8" s="47"/>
      <c r="E8" s="48">
        <v>50000</v>
      </c>
      <c r="F8" s="49">
        <v>0</v>
      </c>
      <c r="G8" s="13">
        <v>50000</v>
      </c>
    </row>
    <row r="9" spans="1:7" ht="32.25" customHeight="1" x14ac:dyDescent="0.25">
      <c r="A9" s="172" t="s">
        <v>44</v>
      </c>
      <c r="B9" s="172"/>
      <c r="C9" s="172"/>
      <c r="D9" s="172"/>
      <c r="E9" s="45">
        <v>15000</v>
      </c>
      <c r="F9" s="45">
        <v>0</v>
      </c>
      <c r="G9" s="14">
        <v>15000</v>
      </c>
    </row>
    <row r="10" spans="1:7" ht="14.1" customHeight="1" x14ac:dyDescent="0.2">
      <c r="A10" s="19" t="s">
        <v>16</v>
      </c>
      <c r="B10" s="20"/>
      <c r="C10" s="20"/>
      <c r="D10" s="47"/>
      <c r="E10" s="48">
        <v>15000</v>
      </c>
      <c r="F10" s="48">
        <v>0</v>
      </c>
      <c r="G10" s="13">
        <v>15000</v>
      </c>
    </row>
    <row r="11" spans="1:7" ht="30" customHeight="1" x14ac:dyDescent="0.25">
      <c r="A11" s="24" t="s">
        <v>45</v>
      </c>
      <c r="B11" s="25"/>
      <c r="C11" s="25"/>
      <c r="D11" s="50"/>
      <c r="E11" s="45">
        <v>125000</v>
      </c>
      <c r="F11" s="45">
        <v>0</v>
      </c>
      <c r="G11" s="14">
        <v>125000</v>
      </c>
    </row>
    <row r="12" spans="1:7" ht="13.5" customHeight="1" x14ac:dyDescent="0.2">
      <c r="A12" s="51" t="s">
        <v>30</v>
      </c>
      <c r="B12" s="52"/>
      <c r="C12" s="53"/>
      <c r="D12" s="53"/>
      <c r="E12" s="48">
        <v>125000</v>
      </c>
      <c r="F12" s="49">
        <v>0</v>
      </c>
      <c r="G12" s="13">
        <v>125000</v>
      </c>
    </row>
    <row r="13" spans="1:7" ht="27.75" customHeight="1" x14ac:dyDescent="0.25">
      <c r="A13" s="54" t="s">
        <v>46</v>
      </c>
      <c r="B13" s="55"/>
      <c r="C13" s="56"/>
      <c r="D13" s="57"/>
      <c r="E13" s="58">
        <v>360000</v>
      </c>
      <c r="F13" s="58">
        <v>0</v>
      </c>
      <c r="G13" s="58">
        <v>360000</v>
      </c>
    </row>
    <row r="14" spans="1:7" ht="16.5" customHeight="1" x14ac:dyDescent="0.2">
      <c r="A14" s="51" t="s">
        <v>35</v>
      </c>
      <c r="B14" s="52"/>
      <c r="C14" s="59"/>
      <c r="D14" s="59"/>
      <c r="E14" s="60">
        <v>360000</v>
      </c>
      <c r="F14" s="61">
        <v>0</v>
      </c>
      <c r="G14" s="60">
        <v>360000</v>
      </c>
    </row>
    <row r="15" spans="1:7" ht="30.6" customHeight="1" x14ac:dyDescent="0.25">
      <c r="A15" s="54" t="s">
        <v>47</v>
      </c>
      <c r="B15" s="55"/>
      <c r="C15" s="121"/>
      <c r="D15" s="121"/>
      <c r="E15" s="122">
        <v>400000</v>
      </c>
      <c r="F15" s="58">
        <v>0</v>
      </c>
      <c r="G15" s="122">
        <v>400000</v>
      </c>
    </row>
    <row r="16" spans="1:7" ht="14.1" customHeight="1" x14ac:dyDescent="0.2">
      <c r="A16" s="51" t="s">
        <v>27</v>
      </c>
      <c r="B16" s="52"/>
      <c r="C16" s="53"/>
      <c r="D16" s="53"/>
      <c r="E16" s="13">
        <v>150000</v>
      </c>
      <c r="F16" s="49">
        <v>0</v>
      </c>
      <c r="G16" s="13">
        <v>150000</v>
      </c>
    </row>
    <row r="17" spans="1:7" ht="15" customHeight="1" x14ac:dyDescent="0.2">
      <c r="A17" s="51" t="s">
        <v>36</v>
      </c>
      <c r="B17" s="52"/>
      <c r="C17" s="53"/>
      <c r="D17" s="53"/>
      <c r="E17" s="123">
        <v>250000</v>
      </c>
      <c r="F17" s="49">
        <v>0</v>
      </c>
      <c r="G17" s="123">
        <v>250000</v>
      </c>
    </row>
    <row r="18" spans="1:7" ht="28.9" customHeight="1" x14ac:dyDescent="0.25">
      <c r="A18" s="179" t="s">
        <v>48</v>
      </c>
      <c r="B18" s="180"/>
      <c r="C18" s="180"/>
      <c r="D18" s="181"/>
      <c r="E18" s="58">
        <v>50000</v>
      </c>
      <c r="F18" s="58">
        <v>0</v>
      </c>
      <c r="G18" s="58">
        <v>50000</v>
      </c>
    </row>
    <row r="19" spans="1:7" ht="13.5" customHeight="1" x14ac:dyDescent="0.2">
      <c r="A19" s="174" t="s">
        <v>36</v>
      </c>
      <c r="B19" s="175"/>
      <c r="C19" s="175"/>
      <c r="D19" s="176"/>
      <c r="E19" s="31">
        <v>25000</v>
      </c>
      <c r="F19" s="62">
        <v>0</v>
      </c>
      <c r="G19" s="31">
        <v>25000</v>
      </c>
    </row>
    <row r="20" spans="1:7" ht="12.6" customHeight="1" x14ac:dyDescent="0.2">
      <c r="A20" s="35" t="s">
        <v>2</v>
      </c>
      <c r="B20" s="36"/>
      <c r="C20" s="63"/>
      <c r="D20" s="63"/>
      <c r="E20" s="64">
        <v>25000</v>
      </c>
      <c r="F20" s="65">
        <v>0</v>
      </c>
      <c r="G20" s="64">
        <v>25000</v>
      </c>
    </row>
    <row r="21" spans="1:7" ht="29.25" customHeight="1" x14ac:dyDescent="0.25">
      <c r="A21" s="54" t="s">
        <v>49</v>
      </c>
      <c r="B21" s="55"/>
      <c r="C21" s="121"/>
      <c r="D21" s="121"/>
      <c r="E21" s="122">
        <v>20000</v>
      </c>
      <c r="F21" s="58">
        <v>0</v>
      </c>
      <c r="G21" s="122">
        <v>20000</v>
      </c>
    </row>
    <row r="22" spans="1:7" ht="13.5" customHeight="1" x14ac:dyDescent="0.2">
      <c r="A22" s="51" t="s">
        <v>36</v>
      </c>
      <c r="B22" s="52"/>
      <c r="C22" s="53"/>
      <c r="D22" s="53"/>
      <c r="E22" s="123">
        <v>20000</v>
      </c>
      <c r="F22" s="49">
        <v>0</v>
      </c>
      <c r="G22" s="123">
        <v>20000</v>
      </c>
    </row>
    <row r="23" spans="1:7" ht="35.450000000000003" customHeight="1" x14ac:dyDescent="0.25">
      <c r="A23" s="173" t="s">
        <v>0</v>
      </c>
      <c r="B23" s="173"/>
      <c r="C23" s="173"/>
      <c r="D23" s="173"/>
      <c r="E23" s="66">
        <f>SUM(E7,E9,E11,E13,E15,E18,E21)</f>
        <v>1020000</v>
      </c>
      <c r="F23" s="66">
        <v>0</v>
      </c>
      <c r="G23" s="67">
        <v>1020000</v>
      </c>
    </row>
    <row r="24" spans="1:7" ht="13.9" customHeight="1" x14ac:dyDescent="0.2">
      <c r="A24" s="68"/>
      <c r="B24" s="68"/>
      <c r="C24" s="68"/>
      <c r="D24" s="68"/>
      <c r="E24" s="69"/>
      <c r="F24" s="68"/>
      <c r="G24" s="70"/>
    </row>
    <row r="25" spans="1:7" ht="37.5" customHeight="1" x14ac:dyDescent="0.2">
      <c r="A25" s="177" t="s">
        <v>17</v>
      </c>
      <c r="B25" s="177"/>
      <c r="C25" s="177"/>
      <c r="D25" s="177"/>
      <c r="E25" s="16" t="s">
        <v>11</v>
      </c>
      <c r="F25" s="16" t="s">
        <v>43</v>
      </c>
      <c r="G25" s="17" t="s">
        <v>42</v>
      </c>
    </row>
    <row r="26" spans="1:7" ht="27.75" customHeight="1" x14ac:dyDescent="0.25">
      <c r="A26" s="2" t="s">
        <v>60</v>
      </c>
      <c r="B26" s="3"/>
      <c r="C26" s="3"/>
      <c r="D26" s="71"/>
      <c r="E26" s="5">
        <v>150000</v>
      </c>
      <c r="F26" s="72">
        <v>0</v>
      </c>
      <c r="G26" s="73">
        <v>150000</v>
      </c>
    </row>
    <row r="27" spans="1:7" ht="11.25" customHeight="1" x14ac:dyDescent="0.2">
      <c r="A27" s="6" t="s">
        <v>36</v>
      </c>
      <c r="B27" s="7"/>
      <c r="C27" s="7"/>
      <c r="D27" s="74"/>
      <c r="E27" s="75">
        <v>150000</v>
      </c>
      <c r="F27" s="76">
        <v>0</v>
      </c>
      <c r="G27" s="77">
        <v>150000</v>
      </c>
    </row>
    <row r="28" spans="1:7" ht="24" customHeight="1" x14ac:dyDescent="0.25">
      <c r="A28" s="78" t="s">
        <v>61</v>
      </c>
      <c r="B28" s="79"/>
      <c r="C28" s="80"/>
      <c r="D28" s="81"/>
      <c r="E28" s="4">
        <v>30000</v>
      </c>
      <c r="F28" s="4">
        <v>0</v>
      </c>
      <c r="G28" s="4">
        <v>30000</v>
      </c>
    </row>
    <row r="29" spans="1:7" ht="14.45" customHeight="1" x14ac:dyDescent="0.2">
      <c r="A29" s="82" t="s">
        <v>24</v>
      </c>
      <c r="B29" s="83"/>
      <c r="C29" s="83"/>
      <c r="D29" s="84"/>
      <c r="E29" s="85">
        <v>30000</v>
      </c>
      <c r="F29" s="86">
        <v>0</v>
      </c>
      <c r="G29" s="85">
        <v>30000</v>
      </c>
    </row>
    <row r="30" spans="1:7" ht="25.5" customHeight="1" x14ac:dyDescent="0.25">
      <c r="A30" s="173" t="s">
        <v>62</v>
      </c>
      <c r="B30" s="173"/>
      <c r="C30" s="173"/>
      <c r="D30" s="173"/>
      <c r="E30" s="66">
        <v>1300000</v>
      </c>
      <c r="F30" s="5">
        <v>0</v>
      </c>
      <c r="G30" s="72">
        <v>1300000</v>
      </c>
    </row>
    <row r="31" spans="1:7" ht="15" customHeight="1" x14ac:dyDescent="0.2">
      <c r="A31" s="6" t="s">
        <v>26</v>
      </c>
      <c r="B31" s="7"/>
      <c r="C31" s="7"/>
      <c r="D31" s="74"/>
      <c r="E31" s="9">
        <v>900000</v>
      </c>
      <c r="F31" s="62">
        <v>0</v>
      </c>
      <c r="G31" s="87">
        <v>900000</v>
      </c>
    </row>
    <row r="32" spans="1:7" ht="15" customHeight="1" x14ac:dyDescent="0.2">
      <c r="A32" s="6" t="s">
        <v>27</v>
      </c>
      <c r="B32" s="7"/>
      <c r="C32" s="7"/>
      <c r="D32" s="74"/>
      <c r="E32" s="9">
        <v>400000</v>
      </c>
      <c r="F32" s="62">
        <v>0</v>
      </c>
      <c r="G32" s="87">
        <v>400000</v>
      </c>
    </row>
    <row r="33" spans="1:7" ht="24.75" customHeight="1" x14ac:dyDescent="0.25">
      <c r="A33" s="78" t="s">
        <v>46</v>
      </c>
      <c r="B33" s="79"/>
      <c r="C33" s="80"/>
      <c r="D33" s="81"/>
      <c r="E33" s="26">
        <v>2000000</v>
      </c>
      <c r="F33" s="88">
        <v>0</v>
      </c>
      <c r="G33" s="26">
        <v>2000000</v>
      </c>
    </row>
    <row r="34" spans="1:7" ht="15" customHeight="1" x14ac:dyDescent="0.2">
      <c r="A34" s="89" t="s">
        <v>2</v>
      </c>
      <c r="B34" s="90"/>
      <c r="C34" s="91"/>
      <c r="D34" s="91"/>
      <c r="E34" s="8">
        <v>600000</v>
      </c>
      <c r="F34" s="92">
        <v>0</v>
      </c>
      <c r="G34" s="8">
        <v>600000</v>
      </c>
    </row>
    <row r="35" spans="1:7" ht="12.75" customHeight="1" x14ac:dyDescent="0.2">
      <c r="A35" s="89" t="s">
        <v>38</v>
      </c>
      <c r="B35" s="90"/>
      <c r="C35" s="91"/>
      <c r="D35" s="91"/>
      <c r="E35" s="8">
        <v>400000</v>
      </c>
      <c r="F35" s="92">
        <v>0</v>
      </c>
      <c r="G35" s="94">
        <v>400000</v>
      </c>
    </row>
    <row r="36" spans="1:7" ht="13.5" customHeight="1" x14ac:dyDescent="0.2">
      <c r="A36" s="89" t="s">
        <v>32</v>
      </c>
      <c r="B36" s="90"/>
      <c r="C36" s="91"/>
      <c r="D36" s="91"/>
      <c r="E36" s="8">
        <v>1000000</v>
      </c>
      <c r="F36" s="92">
        <v>0</v>
      </c>
      <c r="G36" s="93">
        <v>1000000</v>
      </c>
    </row>
    <row r="37" spans="1:7" ht="31.9" customHeight="1" x14ac:dyDescent="0.25">
      <c r="A37" s="95" t="s">
        <v>63</v>
      </c>
      <c r="B37" s="37"/>
      <c r="C37" s="96"/>
      <c r="D37" s="96"/>
      <c r="E37" s="4">
        <v>90000</v>
      </c>
      <c r="F37" s="4">
        <v>0</v>
      </c>
      <c r="G37" s="4">
        <v>90000</v>
      </c>
    </row>
    <row r="38" spans="1:7" ht="15" customHeight="1" x14ac:dyDescent="0.2">
      <c r="A38" s="29" t="s">
        <v>26</v>
      </c>
      <c r="B38" s="33"/>
      <c r="C38" s="98"/>
      <c r="D38" s="99"/>
      <c r="E38" s="100">
        <v>54000</v>
      </c>
      <c r="F38" s="8">
        <v>0</v>
      </c>
      <c r="G38" s="100">
        <v>54000</v>
      </c>
    </row>
    <row r="39" spans="1:7" ht="14.45" customHeight="1" x14ac:dyDescent="0.2">
      <c r="A39" s="101" t="s">
        <v>29</v>
      </c>
      <c r="B39" s="102"/>
      <c r="C39" s="103"/>
      <c r="D39" s="103"/>
      <c r="E39" s="8">
        <v>36000</v>
      </c>
      <c r="F39" s="8">
        <v>0</v>
      </c>
      <c r="G39" s="8">
        <v>36000</v>
      </c>
    </row>
    <row r="40" spans="1:7" ht="29.25" customHeight="1" x14ac:dyDescent="0.25">
      <c r="A40" s="95" t="s">
        <v>64</v>
      </c>
      <c r="B40" s="37"/>
      <c r="C40" s="96"/>
      <c r="D40" s="97"/>
      <c r="E40" s="124">
        <v>30000</v>
      </c>
      <c r="F40" s="4">
        <v>0</v>
      </c>
      <c r="G40" s="4">
        <v>30000</v>
      </c>
    </row>
    <row r="41" spans="1:7" ht="14.25" customHeight="1" x14ac:dyDescent="0.2">
      <c r="A41" s="29" t="s">
        <v>1</v>
      </c>
      <c r="B41" s="33"/>
      <c r="C41" s="98"/>
      <c r="D41" s="99"/>
      <c r="E41" s="100">
        <v>30000</v>
      </c>
      <c r="F41" s="8">
        <v>0</v>
      </c>
      <c r="G41" s="8">
        <v>30000</v>
      </c>
    </row>
    <row r="42" spans="1:7" ht="28.5" customHeight="1" x14ac:dyDescent="0.25">
      <c r="A42" s="2" t="s">
        <v>65</v>
      </c>
      <c r="B42" s="3"/>
      <c r="C42" s="3"/>
      <c r="D42" s="71"/>
      <c r="E42" s="45">
        <v>1010000</v>
      </c>
      <c r="F42" s="45">
        <v>0</v>
      </c>
      <c r="G42" s="34">
        <v>1010000</v>
      </c>
    </row>
    <row r="43" spans="1:7" x14ac:dyDescent="0.2">
      <c r="A43" s="6" t="s">
        <v>37</v>
      </c>
      <c r="B43" s="7"/>
      <c r="C43" s="7"/>
      <c r="D43" s="74"/>
      <c r="E43" s="9">
        <v>875000</v>
      </c>
      <c r="F43" s="62">
        <v>0</v>
      </c>
      <c r="G43" s="87">
        <v>875000</v>
      </c>
    </row>
    <row r="44" spans="1:7" x14ac:dyDescent="0.2">
      <c r="A44" s="125" t="s">
        <v>36</v>
      </c>
      <c r="B44" s="22"/>
      <c r="C44" s="22"/>
      <c r="D44" s="126"/>
      <c r="E44" s="86">
        <v>135000</v>
      </c>
      <c r="F44" s="127">
        <v>0</v>
      </c>
      <c r="G44" s="128">
        <v>135000</v>
      </c>
    </row>
    <row r="45" spans="1:7" ht="27" customHeight="1" x14ac:dyDescent="0.25">
      <c r="A45" s="38" t="s">
        <v>66</v>
      </c>
      <c r="B45" s="30"/>
      <c r="C45" s="32"/>
      <c r="D45" s="129"/>
      <c r="E45" s="39">
        <v>920000</v>
      </c>
      <c r="F45" s="4">
        <v>0</v>
      </c>
      <c r="G45" s="14">
        <v>920000</v>
      </c>
    </row>
    <row r="46" spans="1:7" ht="12.75" customHeight="1" x14ac:dyDescent="0.2">
      <c r="A46" s="29" t="s">
        <v>36</v>
      </c>
      <c r="B46" s="130"/>
      <c r="C46" s="98"/>
      <c r="D46" s="99"/>
      <c r="E46" s="131">
        <v>920000</v>
      </c>
      <c r="F46" s="132">
        <v>0</v>
      </c>
      <c r="G46" s="13">
        <v>920000</v>
      </c>
    </row>
    <row r="47" spans="1:7" ht="27" customHeight="1" x14ac:dyDescent="0.25">
      <c r="A47" s="38" t="s">
        <v>67</v>
      </c>
      <c r="B47" s="30"/>
      <c r="C47" s="32"/>
      <c r="D47" s="129"/>
      <c r="E47" s="39">
        <v>0</v>
      </c>
      <c r="F47" s="4">
        <v>140000</v>
      </c>
      <c r="G47" s="14">
        <v>140000</v>
      </c>
    </row>
    <row r="48" spans="1:7" ht="12.75" customHeight="1" x14ac:dyDescent="0.2">
      <c r="A48" s="29" t="s">
        <v>39</v>
      </c>
      <c r="B48" s="130"/>
      <c r="C48" s="98"/>
      <c r="D48" s="99"/>
      <c r="E48" s="131">
        <v>0</v>
      </c>
      <c r="F48" s="132">
        <v>140000</v>
      </c>
      <c r="G48" s="13">
        <v>140000</v>
      </c>
    </row>
    <row r="49" spans="1:7" ht="28.5" customHeight="1" x14ac:dyDescent="0.25">
      <c r="A49" s="182" t="s">
        <v>0</v>
      </c>
      <c r="B49" s="183"/>
      <c r="C49" s="183"/>
      <c r="D49" s="184"/>
      <c r="E49" s="58">
        <f>SUM(E26,E28,E30,E33,E37,E40,E42,E45,E47)</f>
        <v>5530000</v>
      </c>
      <c r="F49" s="58">
        <f>F26+F28+F30+F37+F40+F42+F45+F33+F47</f>
        <v>140000</v>
      </c>
      <c r="G49" s="104">
        <f>G26+G28+G30+G33+G37+G40+G42+G45+G47</f>
        <v>5670000</v>
      </c>
    </row>
    <row r="50" spans="1:7" ht="15.95" customHeight="1" thickBot="1" x14ac:dyDescent="0.25">
      <c r="A50" s="105"/>
      <c r="B50" s="21"/>
      <c r="C50" s="21"/>
      <c r="D50" s="21"/>
      <c r="E50" s="106"/>
      <c r="F50" s="106"/>
      <c r="G50" s="41"/>
    </row>
    <row r="51" spans="1:7" ht="27" customHeight="1" thickBot="1" x14ac:dyDescent="0.25">
      <c r="A51" s="169" t="s">
        <v>33</v>
      </c>
      <c r="B51" s="170"/>
      <c r="C51" s="170"/>
      <c r="D51" s="170"/>
      <c r="E51" s="170"/>
      <c r="F51" s="170"/>
      <c r="G51" s="171"/>
    </row>
    <row r="52" spans="1:7" ht="28.5" customHeight="1" x14ac:dyDescent="0.2">
      <c r="A52" s="163" t="s">
        <v>3</v>
      </c>
      <c r="B52" s="164"/>
      <c r="C52" s="164"/>
      <c r="D52" s="164"/>
      <c r="E52" s="107" t="s">
        <v>11</v>
      </c>
      <c r="F52" s="42" t="s">
        <v>43</v>
      </c>
      <c r="G52" s="108" t="s">
        <v>42</v>
      </c>
    </row>
    <row r="53" spans="1:7" x14ac:dyDescent="0.2">
      <c r="A53" s="165" t="s">
        <v>13</v>
      </c>
      <c r="B53" s="166"/>
      <c r="C53" s="166"/>
      <c r="D53" s="166"/>
      <c r="E53" s="109">
        <f>E23</f>
        <v>1020000</v>
      </c>
      <c r="F53" s="109">
        <f>F23</f>
        <v>0</v>
      </c>
      <c r="G53" s="109">
        <f>G23</f>
        <v>1020000</v>
      </c>
    </row>
    <row r="54" spans="1:7" x14ac:dyDescent="0.2">
      <c r="A54" s="165" t="s">
        <v>17</v>
      </c>
      <c r="B54" s="166"/>
      <c r="C54" s="166"/>
      <c r="D54" s="166"/>
      <c r="E54" s="110">
        <f>E49</f>
        <v>5530000</v>
      </c>
      <c r="F54" s="110">
        <f t="shared" ref="F54:G54" si="0">F49</f>
        <v>140000</v>
      </c>
      <c r="G54" s="110">
        <f t="shared" si="0"/>
        <v>5670000</v>
      </c>
    </row>
    <row r="55" spans="1:7" ht="28.5" customHeight="1" x14ac:dyDescent="0.2">
      <c r="A55" s="167" t="s">
        <v>18</v>
      </c>
      <c r="B55" s="168"/>
      <c r="C55" s="168"/>
      <c r="D55" s="168"/>
      <c r="E55" s="111">
        <f>SUM(E53:E54)</f>
        <v>6550000</v>
      </c>
      <c r="F55" s="111">
        <f t="shared" ref="F55:G55" si="1">SUM(F53:F54)</f>
        <v>140000</v>
      </c>
      <c r="G55" s="111">
        <f t="shared" si="1"/>
        <v>6690000</v>
      </c>
    </row>
    <row r="56" spans="1:7" x14ac:dyDescent="0.2">
      <c r="A56" s="112"/>
      <c r="B56" s="105"/>
      <c r="C56" s="105"/>
      <c r="D56" s="105"/>
      <c r="E56" s="113"/>
      <c r="F56" s="106"/>
      <c r="G56" s="41"/>
    </row>
    <row r="57" spans="1:7" ht="22.5" customHeight="1" x14ac:dyDescent="0.2">
      <c r="A57" s="167" t="s">
        <v>4</v>
      </c>
      <c r="B57" s="168"/>
      <c r="C57" s="168"/>
      <c r="D57" s="168"/>
      <c r="E57" s="16" t="s">
        <v>11</v>
      </c>
      <c r="F57" s="16" t="s">
        <v>43</v>
      </c>
      <c r="G57" s="17" t="s">
        <v>42</v>
      </c>
    </row>
    <row r="58" spans="1:7" x14ac:dyDescent="0.2">
      <c r="A58" s="165" t="s">
        <v>23</v>
      </c>
      <c r="B58" s="166"/>
      <c r="C58" s="166"/>
      <c r="D58" s="166"/>
      <c r="E58" s="114">
        <v>875000</v>
      </c>
      <c r="F58" s="110">
        <v>0</v>
      </c>
      <c r="G58" s="115">
        <f>E58+F58</f>
        <v>875000</v>
      </c>
    </row>
    <row r="59" spans="1:7" x14ac:dyDescent="0.2">
      <c r="A59" s="165" t="s">
        <v>21</v>
      </c>
      <c r="B59" s="166"/>
      <c r="C59" s="166"/>
      <c r="D59" s="166"/>
      <c r="E59" s="114">
        <v>2844000</v>
      </c>
      <c r="F59" s="110">
        <v>0</v>
      </c>
      <c r="G59" s="115">
        <f t="shared" ref="G59:G66" si="2">E59+F59</f>
        <v>2844000</v>
      </c>
    </row>
    <row r="60" spans="1:7" x14ac:dyDescent="0.2">
      <c r="A60" s="165" t="s">
        <v>19</v>
      </c>
      <c r="B60" s="166"/>
      <c r="C60" s="166"/>
      <c r="D60" s="166"/>
      <c r="E60" s="114">
        <v>50000</v>
      </c>
      <c r="F60" s="110">
        <v>0</v>
      </c>
      <c r="G60" s="115">
        <f t="shared" si="2"/>
        <v>50000</v>
      </c>
    </row>
    <row r="61" spans="1:7" x14ac:dyDescent="0.2">
      <c r="A61" s="116" t="s">
        <v>20</v>
      </c>
      <c r="B61" s="117"/>
      <c r="C61" s="117"/>
      <c r="D61" s="118"/>
      <c r="E61" s="114">
        <v>655000</v>
      </c>
      <c r="F61" s="110">
        <v>0</v>
      </c>
      <c r="G61" s="115">
        <f t="shared" si="2"/>
        <v>655000</v>
      </c>
    </row>
    <row r="62" spans="1:7" x14ac:dyDescent="0.2">
      <c r="A62" s="116" t="s">
        <v>7</v>
      </c>
      <c r="B62" s="117"/>
      <c r="C62" s="117"/>
      <c r="D62" s="118"/>
      <c r="E62" s="114">
        <v>400000</v>
      </c>
      <c r="F62" s="110">
        <v>0</v>
      </c>
      <c r="G62" s="115">
        <f t="shared" si="2"/>
        <v>400000</v>
      </c>
    </row>
    <row r="63" spans="1:7" x14ac:dyDescent="0.2">
      <c r="A63" s="116" t="s">
        <v>5</v>
      </c>
      <c r="B63" s="117"/>
      <c r="C63" s="117"/>
      <c r="D63" s="118"/>
      <c r="E63" s="114">
        <v>15000</v>
      </c>
      <c r="F63" s="110">
        <v>0</v>
      </c>
      <c r="G63" s="115">
        <f t="shared" si="2"/>
        <v>15000</v>
      </c>
    </row>
    <row r="64" spans="1:7" x14ac:dyDescent="0.2">
      <c r="A64" s="116" t="s">
        <v>10</v>
      </c>
      <c r="B64" s="117"/>
      <c r="C64" s="117"/>
      <c r="D64" s="118"/>
      <c r="E64" s="114">
        <v>675000</v>
      </c>
      <c r="F64" s="114">
        <v>0</v>
      </c>
      <c r="G64" s="115">
        <f t="shared" si="2"/>
        <v>675000</v>
      </c>
    </row>
    <row r="65" spans="1:7" x14ac:dyDescent="0.2">
      <c r="A65" s="116" t="s">
        <v>22</v>
      </c>
      <c r="B65" s="117"/>
      <c r="C65" s="117"/>
      <c r="D65" s="118"/>
      <c r="E65" s="114">
        <v>1036000</v>
      </c>
      <c r="F65" s="110">
        <v>0</v>
      </c>
      <c r="G65" s="115">
        <f t="shared" si="2"/>
        <v>1036000</v>
      </c>
    </row>
    <row r="66" spans="1:7" x14ac:dyDescent="0.2">
      <c r="A66" s="165" t="s">
        <v>6</v>
      </c>
      <c r="B66" s="166"/>
      <c r="C66" s="166"/>
      <c r="D66" s="166"/>
      <c r="E66" s="114">
        <v>0</v>
      </c>
      <c r="F66" s="110">
        <v>140000</v>
      </c>
      <c r="G66" s="115">
        <f t="shared" si="2"/>
        <v>140000</v>
      </c>
    </row>
    <row r="67" spans="1:7" ht="35.25" customHeight="1" thickBot="1" x14ac:dyDescent="0.25">
      <c r="A67" s="161" t="s">
        <v>0</v>
      </c>
      <c r="B67" s="162"/>
      <c r="C67" s="162"/>
      <c r="D67" s="162"/>
      <c r="E67" s="119">
        <f t="shared" ref="E67" si="3">SUM(E58:E66)</f>
        <v>6550000</v>
      </c>
      <c r="F67" s="119">
        <f>SUM(F58:F66)</f>
        <v>140000</v>
      </c>
      <c r="G67" s="120">
        <f>SUM(G58:G66)</f>
        <v>6690000</v>
      </c>
    </row>
    <row r="70" spans="1:7" x14ac:dyDescent="0.2">
      <c r="A70" s="1" t="s">
        <v>8</v>
      </c>
    </row>
    <row r="72" spans="1:7" x14ac:dyDescent="0.2">
      <c r="A72" s="1" t="s">
        <v>51</v>
      </c>
    </row>
    <row r="74" spans="1:7" x14ac:dyDescent="0.2">
      <c r="E74" s="1" t="s">
        <v>9</v>
      </c>
    </row>
    <row r="76" spans="1:7" x14ac:dyDescent="0.2">
      <c r="E76" s="1" t="s">
        <v>68</v>
      </c>
    </row>
  </sheetData>
  <sheetProtection selectLockedCells="1" selectUnlockedCells="1"/>
  <mergeCells count="21">
    <mergeCell ref="A25:D25"/>
    <mergeCell ref="A51:G51"/>
    <mergeCell ref="A6:D6"/>
    <mergeCell ref="A18:D18"/>
    <mergeCell ref="A30:D30"/>
    <mergeCell ref="A49:D49"/>
    <mergeCell ref="A5:G5"/>
    <mergeCell ref="A7:D7"/>
    <mergeCell ref="A9:D9"/>
    <mergeCell ref="A23:D23"/>
    <mergeCell ref="A19:D19"/>
    <mergeCell ref="A67:D67"/>
    <mergeCell ref="A52:D52"/>
    <mergeCell ref="A53:D53"/>
    <mergeCell ref="A54:D54"/>
    <mergeCell ref="A55:D55"/>
    <mergeCell ref="A57:D57"/>
    <mergeCell ref="A60:D60"/>
    <mergeCell ref="A59:D59"/>
    <mergeCell ref="A58:D58"/>
    <mergeCell ref="A66:D66"/>
  </mergeCells>
  <pageMargins left="0.25" right="0.25" top="0.75" bottom="0.75" header="0.3" footer="0.3"/>
  <pageSetup paperSize="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43"/>
  <sheetViews>
    <sheetView zoomScale="90" zoomScaleNormal="90" workbookViewId="0">
      <selection activeCell="A3" sqref="A3:G3"/>
    </sheetView>
  </sheetViews>
  <sheetFormatPr defaultColWidth="9.140625" defaultRowHeight="12.75" x14ac:dyDescent="0.2"/>
  <cols>
    <col min="1" max="4" width="15.7109375" style="1" customWidth="1"/>
    <col min="5" max="5" width="18" style="1" customWidth="1"/>
    <col min="6" max="6" width="19.85546875" style="1" customWidth="1"/>
    <col min="7" max="7" width="21" style="1" customWidth="1"/>
    <col min="8" max="16384" width="9.140625" style="1"/>
  </cols>
  <sheetData>
    <row r="2" spans="1:14" x14ac:dyDescent="0.2">
      <c r="A2" s="187" t="s">
        <v>25</v>
      </c>
      <c r="B2" s="187"/>
      <c r="C2" s="187"/>
      <c r="D2" s="187"/>
      <c r="E2" s="187"/>
      <c r="F2" s="187"/>
      <c r="G2" s="187"/>
    </row>
    <row r="3" spans="1:14" x14ac:dyDescent="0.2">
      <c r="A3" s="187" t="s">
        <v>69</v>
      </c>
      <c r="B3" s="187"/>
      <c r="C3" s="187"/>
      <c r="D3" s="187"/>
      <c r="E3" s="187"/>
      <c r="F3" s="187"/>
      <c r="G3" s="187"/>
    </row>
    <row r="4" spans="1:14" ht="15" customHeight="1" thickBot="1" x14ac:dyDescent="0.25"/>
    <row r="5" spans="1:14" ht="34.5" customHeight="1" thickBot="1" x14ac:dyDescent="0.25">
      <c r="A5" s="169" t="s">
        <v>53</v>
      </c>
      <c r="B5" s="170"/>
      <c r="C5" s="170"/>
      <c r="D5" s="170"/>
      <c r="E5" s="188"/>
      <c r="F5" s="188"/>
      <c r="G5" s="189"/>
    </row>
    <row r="6" spans="1:14" ht="24.95" customHeight="1" x14ac:dyDescent="0.2">
      <c r="A6" s="178"/>
      <c r="B6" s="178"/>
      <c r="C6" s="178"/>
      <c r="D6" s="190"/>
      <c r="E6" s="40" t="s">
        <v>11</v>
      </c>
      <c r="F6" s="40" t="s">
        <v>43</v>
      </c>
      <c r="G6" s="40" t="s">
        <v>42</v>
      </c>
    </row>
    <row r="7" spans="1:14" ht="30" customHeight="1" x14ac:dyDescent="0.25">
      <c r="A7" s="172" t="s">
        <v>34</v>
      </c>
      <c r="B7" s="172"/>
      <c r="C7" s="172"/>
      <c r="D7" s="191"/>
      <c r="E7" s="14">
        <v>250000</v>
      </c>
      <c r="F7" s="14">
        <v>0</v>
      </c>
      <c r="G7" s="14">
        <v>250000</v>
      </c>
    </row>
    <row r="8" spans="1:14" ht="12.95" customHeight="1" x14ac:dyDescent="0.2">
      <c r="A8" s="19" t="s">
        <v>24</v>
      </c>
      <c r="B8" s="20"/>
      <c r="C8" s="20"/>
      <c r="D8" s="20"/>
      <c r="E8" s="13">
        <v>250000</v>
      </c>
      <c r="F8" s="13">
        <v>0</v>
      </c>
      <c r="G8" s="13">
        <v>250000</v>
      </c>
    </row>
    <row r="9" spans="1:14" ht="28.5" customHeight="1" x14ac:dyDescent="0.25">
      <c r="A9" s="24" t="s">
        <v>31</v>
      </c>
      <c r="B9" s="25"/>
      <c r="C9" s="25"/>
      <c r="D9" s="25"/>
      <c r="E9" s="14">
        <v>30000</v>
      </c>
      <c r="F9" s="14">
        <v>0</v>
      </c>
      <c r="G9" s="14">
        <v>30000</v>
      </c>
      <c r="H9" s="134"/>
      <c r="I9" s="134"/>
      <c r="J9" s="27"/>
      <c r="K9" s="27"/>
      <c r="L9" s="27"/>
      <c r="M9" s="27"/>
      <c r="N9" s="27"/>
    </row>
    <row r="10" spans="1:14" ht="15.6" customHeight="1" x14ac:dyDescent="0.2">
      <c r="A10" s="19" t="s">
        <v>24</v>
      </c>
      <c r="B10" s="20"/>
      <c r="C10" s="20"/>
      <c r="D10" s="20"/>
      <c r="E10" s="13">
        <v>30000</v>
      </c>
      <c r="F10" s="13">
        <v>0</v>
      </c>
      <c r="G10" s="13">
        <v>30000</v>
      </c>
      <c r="H10" s="134"/>
      <c r="I10" s="134"/>
      <c r="J10" s="27"/>
      <c r="K10" s="27"/>
      <c r="L10" s="27"/>
      <c r="M10" s="27"/>
      <c r="N10" s="27"/>
    </row>
    <row r="11" spans="1:14" ht="32.450000000000003" customHeight="1" x14ac:dyDescent="0.25">
      <c r="A11" s="24" t="s">
        <v>54</v>
      </c>
      <c r="B11" s="18"/>
      <c r="C11" s="18"/>
      <c r="D11" s="18"/>
      <c r="E11" s="14">
        <v>250000</v>
      </c>
      <c r="F11" s="14">
        <v>0</v>
      </c>
      <c r="G11" s="14">
        <v>250000</v>
      </c>
      <c r="H11" s="134"/>
      <c r="I11" s="134"/>
      <c r="J11" s="27"/>
      <c r="K11" s="27"/>
      <c r="L11" s="27"/>
      <c r="M11" s="27"/>
      <c r="N11" s="27"/>
    </row>
    <row r="12" spans="1:14" ht="11.25" customHeight="1" x14ac:dyDescent="0.2">
      <c r="A12" s="19" t="s">
        <v>40</v>
      </c>
      <c r="B12" s="23"/>
      <c r="C12" s="23"/>
      <c r="D12" s="23"/>
      <c r="E12" s="13">
        <v>250000</v>
      </c>
      <c r="F12" s="13">
        <v>0</v>
      </c>
      <c r="G12" s="13">
        <v>250000</v>
      </c>
      <c r="H12" s="134"/>
      <c r="I12" s="134"/>
      <c r="J12" s="27"/>
      <c r="K12" s="27"/>
      <c r="L12" s="27"/>
      <c r="M12" s="27"/>
      <c r="N12" s="27"/>
    </row>
    <row r="13" spans="1:14" ht="32.450000000000003" customHeight="1" x14ac:dyDescent="0.25">
      <c r="A13" s="24" t="s">
        <v>55</v>
      </c>
      <c r="B13" s="25"/>
      <c r="C13" s="25"/>
      <c r="D13" s="25"/>
      <c r="E13" s="14">
        <v>825000</v>
      </c>
      <c r="F13" s="4">
        <v>0</v>
      </c>
      <c r="G13" s="14">
        <v>825000</v>
      </c>
      <c r="H13" s="27"/>
      <c r="I13" s="27"/>
      <c r="J13" s="27"/>
      <c r="K13" s="27"/>
      <c r="L13" s="27"/>
      <c r="M13" s="27"/>
      <c r="N13" s="27"/>
    </row>
    <row r="14" spans="1:14" ht="12" customHeight="1" x14ac:dyDescent="0.2">
      <c r="A14" s="19" t="s">
        <v>32</v>
      </c>
      <c r="B14" s="20"/>
      <c r="C14" s="20"/>
      <c r="D14" s="20"/>
      <c r="E14" s="13">
        <v>500000</v>
      </c>
      <c r="F14" s="8">
        <v>0</v>
      </c>
      <c r="G14" s="13">
        <v>500000</v>
      </c>
      <c r="H14" s="27"/>
      <c r="I14" s="27"/>
      <c r="J14" s="27"/>
      <c r="K14" s="27"/>
      <c r="L14" s="27"/>
      <c r="M14" s="27"/>
      <c r="N14" s="27"/>
    </row>
    <row r="15" spans="1:14" ht="12.95" customHeight="1" x14ac:dyDescent="0.2">
      <c r="A15" s="19" t="s">
        <v>37</v>
      </c>
      <c r="B15" s="23"/>
      <c r="C15" s="23"/>
      <c r="D15" s="23"/>
      <c r="E15" s="13">
        <v>325000</v>
      </c>
      <c r="F15" s="8">
        <v>0</v>
      </c>
      <c r="G15" s="13">
        <v>325000</v>
      </c>
      <c r="H15" s="27"/>
      <c r="I15" s="27"/>
      <c r="J15" s="27"/>
      <c r="K15" s="27"/>
      <c r="L15" s="27"/>
      <c r="M15" s="27"/>
      <c r="N15" s="27"/>
    </row>
    <row r="16" spans="1:14" ht="33" customHeight="1" x14ac:dyDescent="0.25">
      <c r="A16" s="24" t="s">
        <v>56</v>
      </c>
      <c r="B16" s="18"/>
      <c r="C16" s="18"/>
      <c r="D16" s="18"/>
      <c r="E16" s="14">
        <v>170000</v>
      </c>
      <c r="F16" s="4">
        <v>0</v>
      </c>
      <c r="G16" s="14">
        <v>170000</v>
      </c>
      <c r="H16" s="27"/>
      <c r="I16" s="27"/>
      <c r="J16" s="27"/>
      <c r="K16" s="27"/>
      <c r="L16" s="27"/>
      <c r="M16" s="27"/>
      <c r="N16" s="27"/>
    </row>
    <row r="17" spans="1:14" ht="13.5" customHeight="1" x14ac:dyDescent="0.2">
      <c r="A17" s="19" t="s">
        <v>32</v>
      </c>
      <c r="B17" s="20"/>
      <c r="C17" s="20"/>
      <c r="D17" s="20"/>
      <c r="E17" s="13">
        <v>70000</v>
      </c>
      <c r="F17" s="8">
        <v>0</v>
      </c>
      <c r="G17" s="13">
        <v>70000</v>
      </c>
      <c r="H17" s="27"/>
      <c r="I17" s="27"/>
      <c r="J17" s="27"/>
      <c r="K17" s="27"/>
      <c r="L17" s="27"/>
      <c r="M17" s="27"/>
      <c r="N17" s="27"/>
    </row>
    <row r="18" spans="1:14" ht="12.95" customHeight="1" x14ac:dyDescent="0.2">
      <c r="A18" s="19" t="s">
        <v>36</v>
      </c>
      <c r="B18" s="23"/>
      <c r="C18" s="23"/>
      <c r="D18" s="23"/>
      <c r="E18" s="13">
        <v>100000</v>
      </c>
      <c r="F18" s="8">
        <v>0</v>
      </c>
      <c r="G18" s="13">
        <v>100000</v>
      </c>
      <c r="H18" s="27"/>
      <c r="I18" s="27"/>
      <c r="J18" s="27"/>
      <c r="K18" s="27"/>
      <c r="L18" s="27"/>
      <c r="M18" s="27"/>
      <c r="N18" s="27"/>
    </row>
    <row r="19" spans="1:14" s="10" customFormat="1" ht="37.5" customHeight="1" x14ac:dyDescent="0.25">
      <c r="A19" s="185" t="s">
        <v>57</v>
      </c>
      <c r="B19" s="186"/>
      <c r="C19" s="186"/>
      <c r="D19" s="186"/>
      <c r="E19" s="135">
        <v>125000</v>
      </c>
      <c r="F19" s="135">
        <v>0</v>
      </c>
      <c r="G19" s="135">
        <v>125000</v>
      </c>
      <c r="H19" s="134"/>
    </row>
    <row r="20" spans="1:14" s="10" customFormat="1" ht="13.5" customHeight="1" x14ac:dyDescent="0.2">
      <c r="A20" s="11" t="s">
        <v>37</v>
      </c>
      <c r="B20" s="136"/>
      <c r="C20" s="136"/>
      <c r="D20" s="136"/>
      <c r="E20" s="92">
        <v>125000</v>
      </c>
      <c r="F20" s="137">
        <v>0</v>
      </c>
      <c r="G20" s="137">
        <v>125000</v>
      </c>
      <c r="H20" s="134"/>
    </row>
    <row r="21" spans="1:14" ht="30.95" customHeight="1" x14ac:dyDescent="0.25">
      <c r="A21" s="138" t="s">
        <v>58</v>
      </c>
      <c r="B21" s="139"/>
      <c r="C21" s="139"/>
      <c r="D21" s="139"/>
      <c r="E21" s="135">
        <v>2000000</v>
      </c>
      <c r="F21" s="135">
        <v>-140000</v>
      </c>
      <c r="G21" s="135">
        <f>E21+F21</f>
        <v>1860000</v>
      </c>
      <c r="H21" s="27"/>
      <c r="I21" s="27"/>
      <c r="J21" s="27"/>
      <c r="K21" s="27"/>
      <c r="L21" s="27"/>
      <c r="M21" s="27"/>
      <c r="N21" s="27"/>
    </row>
    <row r="22" spans="1:14" ht="15.6" customHeight="1" x14ac:dyDescent="0.2">
      <c r="A22" s="11" t="s">
        <v>28</v>
      </c>
      <c r="B22" s="28"/>
      <c r="C22" s="28"/>
      <c r="D22" s="28"/>
      <c r="E22" s="140">
        <v>1512697.97</v>
      </c>
      <c r="F22" s="141">
        <v>0</v>
      </c>
      <c r="G22" s="140">
        <f>E22+F22</f>
        <v>1512697.97</v>
      </c>
    </row>
    <row r="23" spans="1:14" ht="14.45" customHeight="1" x14ac:dyDescent="0.2">
      <c r="A23" s="142" t="s">
        <v>41</v>
      </c>
      <c r="B23" s="143"/>
      <c r="C23" s="143"/>
      <c r="D23" s="143"/>
      <c r="E23" s="137">
        <v>487302.03</v>
      </c>
      <c r="F23" s="137">
        <v>-140000</v>
      </c>
      <c r="G23" s="160">
        <f>E23+F23</f>
        <v>347302.03</v>
      </c>
    </row>
    <row r="24" spans="1:14" ht="28.5" customHeight="1" x14ac:dyDescent="0.25">
      <c r="A24" s="144" t="s">
        <v>59</v>
      </c>
      <c r="B24" s="145"/>
      <c r="C24" s="145"/>
      <c r="D24" s="145"/>
      <c r="E24" s="4">
        <v>170000</v>
      </c>
      <c r="F24" s="14">
        <v>0</v>
      </c>
      <c r="G24" s="14">
        <v>170000</v>
      </c>
    </row>
    <row r="25" spans="1:14" x14ac:dyDescent="0.2">
      <c r="A25" s="146" t="s">
        <v>28</v>
      </c>
      <c r="B25" s="12"/>
      <c r="C25" s="12"/>
      <c r="D25" s="12"/>
      <c r="E25" s="8">
        <v>100000</v>
      </c>
      <c r="F25" s="13">
        <v>0</v>
      </c>
      <c r="G25" s="13">
        <v>100000</v>
      </c>
    </row>
    <row r="26" spans="1:14" x14ac:dyDescent="0.2">
      <c r="A26" s="146" t="s">
        <v>36</v>
      </c>
      <c r="B26" s="12"/>
      <c r="C26" s="12"/>
      <c r="D26" s="12"/>
      <c r="E26" s="8">
        <v>70000</v>
      </c>
      <c r="F26" s="13">
        <v>0</v>
      </c>
      <c r="G26" s="13">
        <v>70000</v>
      </c>
    </row>
    <row r="27" spans="1:14" ht="36.6" customHeight="1" x14ac:dyDescent="0.25">
      <c r="A27" s="147" t="s">
        <v>0</v>
      </c>
      <c r="B27" s="18"/>
      <c r="C27" s="18"/>
      <c r="D27" s="18"/>
      <c r="E27" s="14">
        <f>E7+E9+E11+E13+E16+E19+E21+E24</f>
        <v>3820000</v>
      </c>
      <c r="F27" s="14">
        <f t="shared" ref="F27:G27" si="0">F7+F9+F11+F13+F16+F19+F21+F24</f>
        <v>-140000</v>
      </c>
      <c r="G27" s="14">
        <f t="shared" si="0"/>
        <v>3680000</v>
      </c>
    </row>
    <row r="28" spans="1:14" ht="16.5" customHeight="1" x14ac:dyDescent="0.2">
      <c r="A28" s="148"/>
      <c r="B28" s="117"/>
      <c r="C28" s="117"/>
      <c r="D28" s="118"/>
      <c r="E28" s="149"/>
      <c r="F28" s="149"/>
      <c r="G28" s="150"/>
    </row>
    <row r="29" spans="1:14" ht="32.25" customHeight="1" x14ac:dyDescent="0.2">
      <c r="A29" s="151" t="s">
        <v>4</v>
      </c>
      <c r="B29" s="117"/>
      <c r="C29" s="117"/>
      <c r="D29" s="118"/>
      <c r="E29" s="16" t="s">
        <v>11</v>
      </c>
      <c r="F29" s="16" t="s">
        <v>43</v>
      </c>
      <c r="G29" s="17" t="s">
        <v>42</v>
      </c>
    </row>
    <row r="30" spans="1:14" x14ac:dyDescent="0.2">
      <c r="A30" s="152" t="s">
        <v>21</v>
      </c>
      <c r="B30" s="117"/>
      <c r="C30" s="117"/>
      <c r="D30" s="118"/>
      <c r="E30" s="114">
        <v>450000</v>
      </c>
      <c r="F30" s="114">
        <v>0</v>
      </c>
      <c r="G30" s="153">
        <f>E30+F30</f>
        <v>450000</v>
      </c>
    </row>
    <row r="31" spans="1:14" x14ac:dyDescent="0.2">
      <c r="A31" s="152" t="s">
        <v>23</v>
      </c>
      <c r="B31" s="117"/>
      <c r="C31" s="117"/>
      <c r="D31" s="118"/>
      <c r="E31" s="114">
        <v>450000</v>
      </c>
      <c r="F31" s="114">
        <v>0</v>
      </c>
      <c r="G31" s="153">
        <f t="shared" ref="G31:G34" si="1">E31+F31</f>
        <v>450000</v>
      </c>
    </row>
    <row r="32" spans="1:14" x14ac:dyDescent="0.2">
      <c r="A32" s="152" t="s">
        <v>10</v>
      </c>
      <c r="B32" s="117"/>
      <c r="C32" s="117"/>
      <c r="D32" s="118"/>
      <c r="E32" s="110">
        <v>250000</v>
      </c>
      <c r="F32" s="114">
        <v>0</v>
      </c>
      <c r="G32" s="153">
        <f t="shared" si="1"/>
        <v>250000</v>
      </c>
    </row>
    <row r="33" spans="1:7" x14ac:dyDescent="0.2">
      <c r="A33" s="152" t="s">
        <v>22</v>
      </c>
      <c r="B33" s="23"/>
      <c r="C33" s="23"/>
      <c r="D33" s="154"/>
      <c r="E33" s="114">
        <v>2182697.9700000002</v>
      </c>
      <c r="F33" s="114">
        <v>0</v>
      </c>
      <c r="G33" s="153">
        <f t="shared" si="1"/>
        <v>2182697.9700000002</v>
      </c>
    </row>
    <row r="34" spans="1:7" x14ac:dyDescent="0.2">
      <c r="A34" s="155" t="s">
        <v>6</v>
      </c>
      <c r="B34" s="156"/>
      <c r="C34" s="156"/>
      <c r="D34" s="156"/>
      <c r="E34" s="114">
        <v>487302.03</v>
      </c>
      <c r="F34" s="114">
        <v>-140000</v>
      </c>
      <c r="G34" s="153">
        <f t="shared" si="1"/>
        <v>347302.03</v>
      </c>
    </row>
    <row r="35" spans="1:7" ht="30.75" customHeight="1" x14ac:dyDescent="0.2">
      <c r="A35" s="133" t="s">
        <v>0</v>
      </c>
      <c r="B35" s="157"/>
      <c r="C35" s="157"/>
      <c r="D35" s="158"/>
      <c r="E35" s="159">
        <f>SUM(E30:E34)</f>
        <v>3820000</v>
      </c>
      <c r="F35" s="159">
        <f t="shared" ref="F35:G35" si="2">SUM(F30:F34)</f>
        <v>-140000</v>
      </c>
      <c r="G35" s="159">
        <f t="shared" si="2"/>
        <v>3680000</v>
      </c>
    </row>
    <row r="36" spans="1:7" x14ac:dyDescent="0.2">
      <c r="A36" s="15"/>
      <c r="B36" s="43"/>
      <c r="C36" s="43"/>
      <c r="D36" s="43"/>
    </row>
    <row r="37" spans="1:7" x14ac:dyDescent="0.2">
      <c r="A37" s="43" t="s">
        <v>8</v>
      </c>
      <c r="B37" s="43"/>
      <c r="C37" s="43"/>
      <c r="D37" s="43"/>
    </row>
    <row r="38" spans="1:7" x14ac:dyDescent="0.2">
      <c r="A38" s="15"/>
    </row>
    <row r="39" spans="1:7" x14ac:dyDescent="0.2">
      <c r="A39" s="43" t="s">
        <v>50</v>
      </c>
      <c r="E39" s="43"/>
      <c r="F39" s="43"/>
      <c r="G39" s="43"/>
    </row>
    <row r="40" spans="1:7" x14ac:dyDescent="0.2">
      <c r="A40" s="43"/>
    </row>
    <row r="41" spans="1:7" x14ac:dyDescent="0.2">
      <c r="E41" s="1" t="s">
        <v>9</v>
      </c>
    </row>
    <row r="43" spans="1:7" x14ac:dyDescent="0.2">
      <c r="E43" s="1" t="s">
        <v>68</v>
      </c>
    </row>
  </sheetData>
  <sheetProtection selectLockedCells="1" selectUnlockedCells="1"/>
  <mergeCells count="6">
    <mergeCell ref="A19:D19"/>
    <mergeCell ref="A2:G2"/>
    <mergeCell ref="A3:G3"/>
    <mergeCell ref="A5:G5"/>
    <mergeCell ref="A6:D6"/>
    <mergeCell ref="A7:D7"/>
  </mergeCells>
  <pageMargins left="0.35416666666666669" right="0.39374999999999999" top="0.98402777777777772" bottom="0.98402777777777772" header="0.51180555555555551" footer="0.51180555555555551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KAPITALNI</vt:lpstr>
      <vt:lpstr>SANACIJA ADAPTACIJA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Lara Rivanković</cp:lastModifiedBy>
  <cp:lastPrinted>2024-05-17T05:40:07Z</cp:lastPrinted>
  <dcterms:created xsi:type="dcterms:W3CDTF">2021-09-10T10:31:43Z</dcterms:created>
  <dcterms:modified xsi:type="dcterms:W3CDTF">2024-09-17T10:57:27Z</dcterms:modified>
</cp:coreProperties>
</file>